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25440" windowHeight="12585"/>
  </bookViews>
  <sheets>
    <sheet name="overzicht subsidies OCW" sheetId="1" r:id="rId1"/>
  </sheets>
  <definedNames>
    <definedName name="_xlnm.Print_Titles" localSheetId="0">'overzicht subsidies OCW'!$1:$5</definedName>
  </definedNames>
  <calcPr calcId="125725"/>
</workbook>
</file>

<file path=xl/calcChain.xml><?xml version="1.0" encoding="utf-8"?>
<calcChain xmlns="http://schemas.openxmlformats.org/spreadsheetml/2006/main">
  <c r="C3077" i="1"/>
  <c r="C3922" l="1"/>
  <c r="C3885"/>
  <c r="C3876"/>
  <c r="C3862"/>
  <c r="C3858"/>
  <c r="C3843"/>
  <c r="C3828"/>
  <c r="C3821"/>
  <c r="C3817"/>
  <c r="C3805"/>
  <c r="C3689"/>
  <c r="C3681"/>
  <c r="C3679"/>
  <c r="C3678"/>
  <c r="C3659"/>
  <c r="C3653"/>
  <c r="C3616"/>
  <c r="C3514"/>
  <c r="C3510"/>
  <c r="C3506"/>
  <c r="C3502"/>
  <c r="C3498"/>
  <c r="C3139"/>
  <c r="C340"/>
  <c r="C320"/>
  <c r="C313" s="1"/>
  <c r="C308"/>
  <c r="C304"/>
  <c r="C300"/>
  <c r="C299"/>
  <c r="C298"/>
  <c r="C297"/>
  <c r="C296"/>
  <c r="C294"/>
  <c r="C293"/>
  <c r="C269"/>
  <c r="C265"/>
  <c r="C261"/>
  <c r="C252"/>
  <c r="C248"/>
  <c r="C232"/>
  <c r="C221"/>
  <c r="C214"/>
  <c r="C200"/>
  <c r="C196"/>
  <c r="C191" s="1"/>
  <c r="C168"/>
  <c r="C158"/>
  <c r="C156"/>
  <c r="C149"/>
  <c r="C148"/>
  <c r="C147"/>
  <c r="C146"/>
  <c r="C145"/>
  <c r="C144"/>
  <c r="C143"/>
  <c r="C142"/>
  <c r="C141"/>
  <c r="C139"/>
  <c r="C132"/>
  <c r="C131"/>
  <c r="C95"/>
  <c r="C89"/>
  <c r="C18"/>
  <c r="C14"/>
  <c r="C10"/>
  <c r="C353" l="1"/>
  <c r="C282"/>
  <c r="C3601"/>
  <c r="C134"/>
  <c r="C3060"/>
  <c r="C3200"/>
  <c r="C3550"/>
  <c r="C129"/>
  <c r="C198"/>
  <c r="C3235"/>
  <c r="C3564"/>
</calcChain>
</file>

<file path=xl/sharedStrings.xml><?xml version="1.0" encoding="utf-8"?>
<sst xmlns="http://schemas.openxmlformats.org/spreadsheetml/2006/main" count="3949" uniqueCount="3187">
  <si>
    <t>Jaartal: 2013</t>
  </si>
  <si>
    <t>Bedrag * 1000</t>
  </si>
  <si>
    <t>Regeling Onderwijsvoorzieningen jonggehandicapten</t>
  </si>
  <si>
    <t>Beleidsartikel 1</t>
  </si>
  <si>
    <t>Uwv Amsterdam</t>
  </si>
  <si>
    <t>Regeling Stichting Nederlands Onderwijs in het buitenland</t>
  </si>
  <si>
    <t>Stichting Nederlands Onderwijs Buitenland</t>
  </si>
  <si>
    <t>Regeling overige OCW-subsidies</t>
  </si>
  <si>
    <t xml:space="preserve">Bascule Cluster Speciaal Onderwijs en Zorg </t>
  </si>
  <si>
    <t>Brancheorganisatie Kinderopvang</t>
  </si>
  <si>
    <t>Centrum Educatieve Dienstverlening</t>
  </si>
  <si>
    <t xml:space="preserve">Stichting Cognitief Talent </t>
  </si>
  <si>
    <t xml:space="preserve">Stichting Dedicon </t>
  </si>
  <si>
    <t xml:space="preserve">Stichting Dienstencentrum Gvo en Hvo </t>
  </si>
  <si>
    <t>Edventure</t>
  </si>
  <si>
    <t xml:space="preserve">Stichting Entoen.Nu </t>
  </si>
  <si>
    <t>Entrea Pi Praktikon</t>
  </si>
  <si>
    <t>Europees Platform voor het Nederlands Onderwijs</t>
  </si>
  <si>
    <t xml:space="preserve">Expertisecentrum Nederlands </t>
  </si>
  <si>
    <t xml:space="preserve">Expertisecentrum Ontwikkeling Opvoeding &amp; Onderwijs </t>
  </si>
  <si>
    <t>Fodok</t>
  </si>
  <si>
    <t xml:space="preserve">Stichting Forum </t>
  </si>
  <si>
    <t xml:space="preserve">Stichting Gedragswerk </t>
  </si>
  <si>
    <t>Haags Centrum voor Onderwijsbegeleiding</t>
  </si>
  <si>
    <t xml:space="preserve">Stichting Hondsberg De La Salle </t>
  </si>
  <si>
    <t xml:space="preserve">Instituut voor Nationale Onderwijs Promotie </t>
  </si>
  <si>
    <t>Islamitische Besturenorganisatie</t>
  </si>
  <si>
    <t xml:space="preserve">Kafkabrigade </t>
  </si>
  <si>
    <t xml:space="preserve">Stichting Kennisnet </t>
  </si>
  <si>
    <t>Landelijke Ouderraad Stichting</t>
  </si>
  <si>
    <t>Lentiz</t>
  </si>
  <si>
    <t>Lobo</t>
  </si>
  <si>
    <t>Mo Groep Welzijn en Maatschappelijke Dienstverlening</t>
  </si>
  <si>
    <t>Mytylschool Gabriel</t>
  </si>
  <si>
    <t>Nederlandse Vereninging tot Ontwikkeling vh Reken-Wiskunde Onderwijs</t>
  </si>
  <si>
    <t>Nationaal Onderwijsmuseum</t>
  </si>
  <si>
    <t>Nederlandse Federatie Gehandicaptenraad</t>
  </si>
  <si>
    <t>Nederlandse Organisatie voor Wetenschappelijk Onderzoek</t>
  </si>
  <si>
    <t>Nederlandse Schoolleiders Academie</t>
  </si>
  <si>
    <t xml:space="preserve">Stichting Nederlands Gebarencentrum </t>
  </si>
  <si>
    <t>New Age Financial Services</t>
  </si>
  <si>
    <t>Noordzee Onderwijs Groep</t>
  </si>
  <si>
    <t>Nederlandse  Vereniging voor Pedagogen en Onderwijskundigen</t>
  </si>
  <si>
    <t>Organisation for Economic Co-operation and Development</t>
  </si>
  <si>
    <t xml:space="preserve">Stichting Ondersteuning Scholen en Ouders </t>
  </si>
  <si>
    <t>Onderwijs Vereniging Bijzondere Scholen</t>
  </si>
  <si>
    <t>Onderwijs Advies West Zuid Holland</t>
  </si>
  <si>
    <t xml:space="preserve">Stichting Onderwijs Koninklijke Auris Groep </t>
  </si>
  <si>
    <t xml:space="preserve">Stichting Onderwijsgeschillen </t>
  </si>
  <si>
    <t xml:space="preserve">Oogvereniging Nederland </t>
  </si>
  <si>
    <t xml:space="preserve">Vereniging voor Openbaar Onderwijs </t>
  </si>
  <si>
    <t>Ouderraad Protestant Christelijk Onderwys (Opco)</t>
  </si>
  <si>
    <t>Nederlandse vereniging katholiek onderwijs</t>
  </si>
  <si>
    <t>Platform Beta Techniek</t>
  </si>
  <si>
    <t>PO Raad</t>
  </si>
  <si>
    <t>PO Raad Projecten Stichting</t>
  </si>
  <si>
    <t>T Gooi, Utrecht</t>
  </si>
  <si>
    <t>Reformatorische Oudervereniging</t>
  </si>
  <si>
    <t>Rijks Universiteit Groningen</t>
  </si>
  <si>
    <t>Regionaal Pedagogisch Centrum Nederland</t>
  </si>
  <si>
    <t xml:space="preserve">Stcihting Ruimte Voor Onderwijs en Kinderopvang </t>
  </si>
  <si>
    <t xml:space="preserve">Stichting Rutgers Nisso Groep </t>
  </si>
  <si>
    <t xml:space="preserve">Stichting Samenwerking Beroepsonderwijs Bedrijfsleven </t>
  </si>
  <si>
    <t xml:space="preserve">Stichting Schoolinfo </t>
  </si>
  <si>
    <t>Stichting Ignatiusgymnasium</t>
  </si>
  <si>
    <t>Scheepvaart en Transportcollege</t>
  </si>
  <si>
    <t>Stichting Openbaar Primair Onderwijs  Zoetermeer</t>
  </si>
  <si>
    <t>Stichting Het Rijnlands Lyceum</t>
  </si>
  <si>
    <t>Stichting Kentalis Onderwijs</t>
  </si>
  <si>
    <t>Stichting Nieuwe Wijken</t>
  </si>
  <si>
    <t>Stichting Renn4</t>
  </si>
  <si>
    <t>Vereniging Sport En Gemeenten</t>
  </si>
  <si>
    <t xml:space="preserve">Stichting Viziris </t>
  </si>
  <si>
    <t>Vereniging Nederlandse Gemeenten</t>
  </si>
  <si>
    <t xml:space="preserve">Stichting WEC Raad </t>
  </si>
  <si>
    <t>World Education Forum Stichting</t>
  </si>
  <si>
    <t>Wet subsidiëring landelijke onderwijs ondersteunende activiteiten</t>
  </si>
  <si>
    <t>Cito</t>
  </si>
  <si>
    <t>Kpc Onderwijs Innovatie Centrum</t>
  </si>
  <si>
    <t>Stichting Leerplan Ontwikkeling</t>
  </si>
  <si>
    <t xml:space="preserve">Artikel 180 van de Wet op het Primair Onderwijs </t>
  </si>
  <si>
    <t>A B C G</t>
  </si>
  <si>
    <t>Abc Onderwijs Adviseurs</t>
  </si>
  <si>
    <t>Academisch Ziekenhuis Leiden</t>
  </si>
  <si>
    <t>Academisch Ziekenhuis Rotterdam</t>
  </si>
  <si>
    <t>Academisch Ziekenhuis Amsterdam</t>
  </si>
  <si>
    <t>BCO Onderwijsadvies</t>
  </si>
  <si>
    <t>Cedin Provincie Friesland</t>
  </si>
  <si>
    <t>Cedin Provincie Groningen</t>
  </si>
  <si>
    <t>De Kempen</t>
  </si>
  <si>
    <t>Drielanden</t>
  </si>
  <si>
    <t>Eduniek Maartensdijk</t>
  </si>
  <si>
    <t xml:space="preserve">Edux Onderwijsadviseurs </t>
  </si>
  <si>
    <t>Giralis, Partners in Onderwijs</t>
  </si>
  <si>
    <t>Ijsselgroep Apeldoorn</t>
  </si>
  <si>
    <t>Ijsselgroep Flevoland</t>
  </si>
  <si>
    <t>Mhr Onderwijsadvies</t>
  </si>
  <si>
    <t>Obd Noordwest</t>
  </si>
  <si>
    <t>Ocgh Onderwijsadvies</t>
  </si>
  <si>
    <t>Onderwijsadvies Duin en Bollenstreek</t>
  </si>
  <si>
    <t>Regionaal Pedagogisch Centrum Zeeland</t>
  </si>
  <si>
    <t>Sbd Zaanstreek Waterland</t>
  </si>
  <si>
    <t>Som Tilburg</t>
  </si>
  <si>
    <t>Doba Onderwijsadviseurs</t>
  </si>
  <si>
    <t>Stichting Marant</t>
  </si>
  <si>
    <t>Umc Radboud Stichting</t>
  </si>
  <si>
    <t>Universitair Medisch Centrum Groningen</t>
  </si>
  <si>
    <t>Utrecht Academisch Ziekenhuis</t>
  </si>
  <si>
    <t>Regeling LAKS/COMBO voor LAKS</t>
  </si>
  <si>
    <t>Beleidsartikel 3</t>
  </si>
  <si>
    <t>Landelijk Aktie Komitee Scholieren (LAKS)</t>
  </si>
  <si>
    <t>Combo voor LAKS</t>
  </si>
  <si>
    <t>Vereniging Christelijk Voortgezet Onderwijs (CVO)</t>
  </si>
  <si>
    <t>St. Purmerendse scholengroep</t>
  </si>
  <si>
    <t>St. Openbaar VO Vlagtwedde</t>
  </si>
  <si>
    <t>St.Samenwerking Beroepsonderwijs Bedrijfsleven</t>
  </si>
  <si>
    <t>Universiteit Maastricht</t>
  </si>
  <si>
    <t>Freundenthal Instituut</t>
  </si>
  <si>
    <t>Open Universiteit studiedagen</t>
  </si>
  <si>
    <t>Ingrado</t>
  </si>
  <si>
    <t>Provincie Zeeland</t>
  </si>
  <si>
    <t>Europees Platform</t>
  </si>
  <si>
    <t>Nederlandse Organisatie voor Wetenschappelijk Onderzoek (NWO)</t>
  </si>
  <si>
    <t>St. Liber</t>
  </si>
  <si>
    <t>Vereniging van leraren in levende talen</t>
  </si>
  <si>
    <t>Rijksuniversiteit Utrecht</t>
  </si>
  <si>
    <t>Provincie Limburg</t>
  </si>
  <si>
    <t>Hogeschool Rotterdam</t>
  </si>
  <si>
    <t>Rijksuniveristeit Groningen</t>
  </si>
  <si>
    <t>MBO-raad</t>
  </si>
  <si>
    <t>DUO</t>
  </si>
  <si>
    <t>CPB</t>
  </si>
  <si>
    <t>VO-raad</t>
  </si>
  <si>
    <t>International Association for the Evaluation of Educational Achievement (IEA)</t>
  </si>
  <si>
    <t>Oberon</t>
  </si>
  <si>
    <t>St. Kennisnet</t>
  </si>
  <si>
    <t>Universiteit Amsterdam</t>
  </si>
  <si>
    <t>Procesmanagement MBO 2010</t>
  </si>
  <si>
    <t>St. Landelijke Organisatie Onderwijs &amp; Topsport (LOOT)</t>
  </si>
  <si>
    <t>School BV uitgeverij (Didactief)</t>
  </si>
  <si>
    <t>St. Montesqieu</t>
  </si>
  <si>
    <t>Nederlands Jeugdinstituut (NJI)</t>
  </si>
  <si>
    <t>CED-groep</t>
  </si>
  <si>
    <t>Kohnstamm Instituut</t>
  </si>
  <si>
    <t>Radboud Universiteit</t>
  </si>
  <si>
    <t>St. RMPI-ziekenhuis</t>
  </si>
  <si>
    <t>St. BOOR (Rotterdam)</t>
  </si>
  <si>
    <t>Universiteit Twente</t>
  </si>
  <si>
    <t>S.t Expertisecentrum Nederlands</t>
  </si>
  <si>
    <t>St. Dedicon</t>
  </si>
  <si>
    <t>Het Portaal</t>
  </si>
  <si>
    <t>MBO-diensten</t>
  </si>
  <si>
    <t>Academisch Medisch Centrum (AMC) medical research</t>
  </si>
  <si>
    <t>PI research</t>
  </si>
  <si>
    <t>St. Het Zelfstandig Gymnasium</t>
  </si>
  <si>
    <t>Chr. school De Saad</t>
  </si>
  <si>
    <t>Gemeente Goes</t>
  </si>
  <si>
    <t>Gemeente Middelburg</t>
  </si>
  <si>
    <t>Gemeente Vlissingen</t>
  </si>
  <si>
    <t>Gemeente Terneuzen</t>
  </si>
  <si>
    <t>CSG Liudger</t>
  </si>
  <si>
    <t>St. LMC VO Rotterdam</t>
  </si>
  <si>
    <t xml:space="preserve">Subsidies aan juryleden </t>
  </si>
  <si>
    <t>Universitair Medisch Centrum Groningen sector Onderzoek en Onderwijs (UMCG sector O &amp; O)</t>
  </si>
  <si>
    <t>RVC Certificeringscommissie</t>
  </si>
  <si>
    <t>Maatschap voor Communicatie</t>
  </si>
  <si>
    <t>APS</t>
  </si>
  <si>
    <t>KPC</t>
  </si>
  <si>
    <t>SLO</t>
  </si>
  <si>
    <t>Regionale Verwijzingscommissies VO</t>
  </si>
  <si>
    <t>St. Onderwijsadvies Zoetermeer</t>
  </si>
  <si>
    <t>OBD Noordwest Onderwijsdiensten</t>
  </si>
  <si>
    <t>RPCZ Vlissingen</t>
  </si>
  <si>
    <t>Abcg-Onderwijsbegeleidingsdienst-Stad, Groningen</t>
  </si>
  <si>
    <t>samenwerkingsverband VO-VSO Midden-Holland en Rijnstreek (MHR)</t>
  </si>
  <si>
    <t>CED-groep Rotterdam</t>
  </si>
  <si>
    <t>Ijsselgroep Zwolle</t>
  </si>
  <si>
    <t>Ijsselgroep Doetinchem</t>
  </si>
  <si>
    <t>ABC Onderwijs Adviseurs</t>
  </si>
  <si>
    <t>Edux Onderwijsadviseurs Breda</t>
  </si>
  <si>
    <t>REC 't Gooi, Utrecht, W-Veluwe</t>
  </si>
  <si>
    <t>Stichting SWV Utrecht</t>
  </si>
  <si>
    <t>Helmond Peelland</t>
  </si>
  <si>
    <t>ISG Arcus Lelystad</t>
  </si>
  <si>
    <t>Regeling BVE- subsidies</t>
  </si>
  <si>
    <t>Beleidsartikel 4</t>
  </si>
  <si>
    <t>Stichting Lezen en Schrijven</t>
  </si>
  <si>
    <t>Stichting Innovatie Beroepsonderwijs</t>
  </si>
  <si>
    <t>Skills Netherlands</t>
  </si>
  <si>
    <t>Stichting Liber</t>
  </si>
  <si>
    <t>Stichting Sambo-ICT</t>
  </si>
  <si>
    <t>Stichting voor Vluchteling-Studenten UAF</t>
  </si>
  <si>
    <t>Centrum voor Innovatie van Opleidingen (CINOP)</t>
  </si>
  <si>
    <t>Stichting Samenwerking Beroepsonderwijs Bedrijfsleven (SBB)</t>
  </si>
  <si>
    <t>Stichting de Netwerkschool</t>
  </si>
  <si>
    <t>Scalda</t>
  </si>
  <si>
    <t>Scheepvaart en Transport College (STC)</t>
  </si>
  <si>
    <t>Friesland College</t>
  </si>
  <si>
    <t>ROC van Twente</t>
  </si>
  <si>
    <t>ROC West Brabant</t>
  </si>
  <si>
    <t>ROC Amsterdam</t>
  </si>
  <si>
    <t>MBO Raad</t>
  </si>
  <si>
    <t>Stichting Vakopleidingen voor de Gezondheidstechnische Beroepen en Ambachten (SVGB)</t>
  </si>
  <si>
    <t>COC Nederland</t>
  </si>
  <si>
    <t>MBO diensten</t>
  </si>
  <si>
    <t>Regeling LAKS, JOB en Combo</t>
  </si>
  <si>
    <t>Stichting Combinatie Onderwijsorganisatie (COMBO)</t>
  </si>
  <si>
    <t>Interne verrekeningen met ander artikel</t>
  </si>
  <si>
    <t>Bijdrage Nederlands Instituut voor Hoger Onderwijs in Ankara (NIHA)</t>
  </si>
  <si>
    <t>Panteia</t>
  </si>
  <si>
    <t>Natuurlijk persoon</t>
  </si>
  <si>
    <t>Regeling bevordering kennisfunctie hogescholen</t>
  </si>
  <si>
    <t>Beleidsartikel 6</t>
  </si>
  <si>
    <t>Stichting Innovatie Alliantie</t>
  </si>
  <si>
    <t>Studiekeuze-informatie hoger onderwijs</t>
  </si>
  <si>
    <t>Stichting Studiekeuze123</t>
  </si>
  <si>
    <t>Overige niet onder een regeling vallende subsidies</t>
  </si>
  <si>
    <t>HBO-Raad</t>
  </si>
  <si>
    <t>Hogeschool Inholland</t>
  </si>
  <si>
    <t>Visscher &amp; Van Noort Educational Services</t>
  </si>
  <si>
    <t>Stichting Leido</t>
  </si>
  <si>
    <t>Hogeschool Zeeland</t>
  </si>
  <si>
    <t>Stichting Studielink</t>
  </si>
  <si>
    <t>Vereniging Hogescholen</t>
  </si>
  <si>
    <t>Raad van State</t>
  </si>
  <si>
    <t>Stichting Beheer Derdengelden Parklaan</t>
  </si>
  <si>
    <t>Natuurlijke personen</t>
  </si>
  <si>
    <t>Subsidieregeling Sirius Programma</t>
  </si>
  <si>
    <t>Beleidsartikel 7</t>
  </si>
  <si>
    <t>Amsterdamse Hogeschool voor de Kunsten</t>
  </si>
  <si>
    <t>ArtEZ hogeschool voor de kunsten</t>
  </si>
  <si>
    <t>Christelijke Hogeschool Driestar</t>
  </si>
  <si>
    <t>Hanzehogeschool Groningen</t>
  </si>
  <si>
    <t>Hogeschool Edith Stein</t>
  </si>
  <si>
    <t>Hogeschool Utrecht</t>
  </si>
  <si>
    <t>Hogeschool van Amsterdam</t>
  </si>
  <si>
    <t>Noordelijke Hogeschool Leeuwarden</t>
  </si>
  <si>
    <t>Rijksuniversiteit Groningen</t>
  </si>
  <si>
    <t>Saxion</t>
  </si>
  <si>
    <t>Stichting Platform Bèta Techniek</t>
  </si>
  <si>
    <t>Technische Universiteit Delft</t>
  </si>
  <si>
    <t>Universiteit Leiden</t>
  </si>
  <si>
    <t>Universiteit Utrecht</t>
  </si>
  <si>
    <t>Universiteit van Tilburg</t>
  </si>
  <si>
    <t>Vrije Universiteit</t>
  </si>
  <si>
    <t>Subsidieregeling Libertas Noodfonds</t>
  </si>
  <si>
    <t>Stichting Nederlandse Organisatie voor Internationale Samenwerking in het Hoger Onderwijs (NUFFIC)</t>
  </si>
  <si>
    <t>3TU.Federatie</t>
  </si>
  <si>
    <t>Stichting SURF</t>
  </si>
  <si>
    <t>120x afstudeersteun aan natuurlijke personen</t>
  </si>
  <si>
    <t>Particulier persoon: 2x</t>
  </si>
  <si>
    <t>CINOP, adviesbureau op het gebied van leren, opleiden en ontwikkelen</t>
  </si>
  <si>
    <t>Vereniging van Universiteiten (VSNU)</t>
  </si>
  <si>
    <t>Nederlands-Vlaamse Accreditatie Organisatie (NVAO)</t>
  </si>
  <si>
    <t>European Quality Assurance Register (EQAR)</t>
  </si>
  <si>
    <t>Landelijke Kamer van Verenigingen (LKvV)</t>
  </si>
  <si>
    <t>Centraal Bureau voor de Satistiek (CBS)</t>
  </si>
  <si>
    <t>Domstad</t>
  </si>
  <si>
    <t>à Laheij</t>
  </si>
  <si>
    <t>Metamorfose</t>
  </si>
  <si>
    <t>Organisation for Economic Co-operation and Development (OECD)</t>
  </si>
  <si>
    <t>Beleidsartikel 8</t>
  </si>
  <si>
    <t>Stichting Duitsland Instituut Amsterdam</t>
  </si>
  <si>
    <t>Stichting Netherlands house for Education and Research (Neth-ER)</t>
  </si>
  <si>
    <t>Nederlands Instituut voor Hoger Onderwijs Ankara (NIHA)</t>
  </si>
  <si>
    <t>Turkije Instituut</t>
  </si>
  <si>
    <t>Stichting Nederlandse Wereldwijde Studenten (NWS)</t>
  </si>
  <si>
    <t>Nationale Unesco Commissie</t>
  </si>
  <si>
    <t>Lerarenbeurs/Zij-Instroom</t>
  </si>
  <si>
    <t>Beleidsartikel 9</t>
  </si>
  <si>
    <t>Alfa-College</t>
  </si>
  <si>
    <t>Amadeus Lyceum</t>
  </si>
  <si>
    <t>Aoc Groenhorst</t>
  </si>
  <si>
    <t>At Scholen Vo</t>
  </si>
  <si>
    <t>Bonhoeffer College</t>
  </si>
  <si>
    <t>C I B A P</t>
  </si>
  <si>
    <t>Candea College</t>
  </si>
  <si>
    <t>Chr Sgm Reggesteijn</t>
  </si>
  <si>
    <t>Clusius College</t>
  </si>
  <si>
    <t>Coenecoop College</t>
  </si>
  <si>
    <t>Cvo Apeldoorn</t>
  </si>
  <si>
    <t>Deltion College</t>
  </si>
  <si>
    <t>Driestar College</t>
  </si>
  <si>
    <t>Ds. Pierson College</t>
  </si>
  <si>
    <t>Geref Sgm Guido De Bres</t>
  </si>
  <si>
    <t>Greijdanus College</t>
  </si>
  <si>
    <t>Griftland College</t>
  </si>
  <si>
    <t>Grotius College</t>
  </si>
  <si>
    <t>Gymnasium Novum</t>
  </si>
  <si>
    <t>H Wesselink College</t>
  </si>
  <si>
    <t>Helicon Opleidingen</t>
  </si>
  <si>
    <t>Hoornbeeck College</t>
  </si>
  <si>
    <t>Hout En Meubileringscoll</t>
  </si>
  <si>
    <t>Id College</t>
  </si>
  <si>
    <t>Insula College</t>
  </si>
  <si>
    <t>Interconf Hofstadcollege</t>
  </si>
  <si>
    <t>Kath Sgm Hoofddorp</t>
  </si>
  <si>
    <t>Keizer Karel College</t>
  </si>
  <si>
    <t>Kennemer College</t>
  </si>
  <si>
    <t>Koning Willem I College</t>
  </si>
  <si>
    <t>Landstede</t>
  </si>
  <si>
    <t>Lyceum Sancta Maria</t>
  </si>
  <si>
    <t>Maaswaal College</t>
  </si>
  <si>
    <t>Maerlant Lyceum Afd Havo</t>
  </si>
  <si>
    <t>Maris College</t>
  </si>
  <si>
    <t>Mbo Amersfoort</t>
  </si>
  <si>
    <t>Merlet College</t>
  </si>
  <si>
    <t>Montessori Sgm Amsterdam</t>
  </si>
  <si>
    <t>Nehalennia Ssg</t>
  </si>
  <si>
    <t>Noorderpoort</t>
  </si>
  <si>
    <t>O V C</t>
  </si>
  <si>
    <t>Opb Sgm De Ring V Putten</t>
  </si>
  <si>
    <t>Opb Sgm Singelland</t>
  </si>
  <si>
    <t>Opb Sgm T Stedelijk Lyceum</t>
  </si>
  <si>
    <t>Pc Sgm Het Noordik</t>
  </si>
  <si>
    <t>Pontes Scholengroep</t>
  </si>
  <si>
    <t>Purmerendse Sgm</t>
  </si>
  <si>
    <t>Roc A12</t>
  </si>
  <si>
    <t>Roc Albeda College</t>
  </si>
  <si>
    <t>Roc Aventus</t>
  </si>
  <si>
    <t>Roc Da Vinci College</t>
  </si>
  <si>
    <t>Roc Flevoland</t>
  </si>
  <si>
    <t>Roc Friesland College</t>
  </si>
  <si>
    <t>Roc Graafschap College</t>
  </si>
  <si>
    <t>Roc Horizon College</t>
  </si>
  <si>
    <t>Roc Kop V Noord-Holland</t>
  </si>
  <si>
    <t>Roc Menso Alting</t>
  </si>
  <si>
    <t>Roc Midden Nederland</t>
  </si>
  <si>
    <t>Roc Nijmegen Eo</t>
  </si>
  <si>
    <t>Roc Nova College</t>
  </si>
  <si>
    <t>Roc Tilburg</t>
  </si>
  <si>
    <t>Roc Van Amsterdam</t>
  </si>
  <si>
    <t>Roc Van Twente</t>
  </si>
  <si>
    <t>Roc West-Brabant</t>
  </si>
  <si>
    <t>Rsg Slingerbos/Levant</t>
  </si>
  <si>
    <t>Scholengroep Zaandam</t>
  </si>
  <si>
    <t>Sg De Rooi Pannen</t>
  </si>
  <si>
    <t>Sgm Amsterdam-Zuid</t>
  </si>
  <si>
    <t>Sgm De Goudse Waarden</t>
  </si>
  <si>
    <t>Sgm De Waerdenborch</t>
  </si>
  <si>
    <t>Sgm Eerste Chr Lyc Vwo</t>
  </si>
  <si>
    <t>Sgm Kennemer Lyceum</t>
  </si>
  <si>
    <t>Sgm Oost/Zuidoost</t>
  </si>
  <si>
    <t>Sgm Panta Rhei</t>
  </si>
  <si>
    <t>Sint-Janscollege</t>
  </si>
  <si>
    <t>Sintlucas</t>
  </si>
  <si>
    <t>Ssvo De Einder</t>
  </si>
  <si>
    <t>St. Int.Conf. Ber.-/A.V.O.V.E.</t>
  </si>
  <si>
    <t>Stc</t>
  </si>
  <si>
    <t>Stedelijk</t>
  </si>
  <si>
    <t>Stg Chr Vo Zuidoost-Utr</t>
  </si>
  <si>
    <t>Stg. Kath. Voortg. Ond. R'Dam</t>
  </si>
  <si>
    <t>Sticht. Gereform. Scholengroep</t>
  </si>
  <si>
    <t>Stichting Ceder Groep</t>
  </si>
  <si>
    <t>Stichting Roc Top</t>
  </si>
  <si>
    <t>Stichting Rsg</t>
  </si>
  <si>
    <t>Tabor College</t>
  </si>
  <si>
    <t>Trajectum College</t>
  </si>
  <si>
    <t>Utrechts Stedelijk Gymnasium</t>
  </si>
  <si>
    <t>Visser T Hooft Lyceum</t>
  </si>
  <si>
    <t>Vrije School Zutphen-Groningen</t>
  </si>
  <si>
    <t>Vrije School N Holland</t>
  </si>
  <si>
    <t>Vrije School Z-Holland</t>
  </si>
  <si>
    <t>Wartburg College</t>
  </si>
  <si>
    <t>Willem Blaeu</t>
  </si>
  <si>
    <t>Wolfert Van Borselen Sgr</t>
  </si>
  <si>
    <t>Zadkine</t>
  </si>
  <si>
    <t>(V)So Leeuwarden</t>
  </si>
  <si>
    <t>(V)So Rehoboth</t>
  </si>
  <si>
    <t>12E Obs De Vuurvlinder</t>
  </si>
  <si>
    <t>1E Ned Montessorischool</t>
  </si>
  <si>
    <t>2College</t>
  </si>
  <si>
    <t>5E Mont Watergraafsmeer</t>
  </si>
  <si>
    <t>7E Montessorischool</t>
  </si>
  <si>
    <t>A J Schreuderschool</t>
  </si>
  <si>
    <t>A M G Schmidtschool</t>
  </si>
  <si>
    <t>A Willeboerschool</t>
  </si>
  <si>
    <t>A. G. Bellschool</t>
  </si>
  <si>
    <t>A.S.V.</t>
  </si>
  <si>
    <t>Aan Boord</t>
  </si>
  <si>
    <t>Ababil</t>
  </si>
  <si>
    <t>Abs</t>
  </si>
  <si>
    <t>Acaciahof</t>
  </si>
  <si>
    <t>Accent Amersfoort</t>
  </si>
  <si>
    <t>Accent Nijkerk</t>
  </si>
  <si>
    <t>Accent Praktijkonderwijscentr</t>
  </si>
  <si>
    <t>Accent Pro Hoogvliet</t>
  </si>
  <si>
    <t>Adalbert Basisschool</t>
  </si>
  <si>
    <t>Adelante Onderwijs</t>
  </si>
  <si>
    <t>Admiraal De Ruyterschool</t>
  </si>
  <si>
    <t>Agnieten College</t>
  </si>
  <si>
    <t>Agnieten-School</t>
  </si>
  <si>
    <t>Al Qoeba</t>
  </si>
  <si>
    <t>Alb Schweitzerschool</t>
  </si>
  <si>
    <t>Alb Schweitzer-School</t>
  </si>
  <si>
    <t>Alberdingk Thijmsch</t>
  </si>
  <si>
    <t>Albert Plesmanschool</t>
  </si>
  <si>
    <t>Albert Schweitzerschool</t>
  </si>
  <si>
    <t>Alexander Roozendaalschool</t>
  </si>
  <si>
    <t>Alfonsus-School</t>
  </si>
  <si>
    <t>Alg Bz Bs Us Nye Gea</t>
  </si>
  <si>
    <t>Algemene Hindoeschool</t>
  </si>
  <si>
    <t>Alkwin Kollege</t>
  </si>
  <si>
    <t>Almende College</t>
  </si>
  <si>
    <t>Almere College</t>
  </si>
  <si>
    <t>Aloysiuscollege Kath Sgm</t>
  </si>
  <si>
    <t>Alphons Laudyschool</t>
  </si>
  <si>
    <t>Altena College Chr Sgm</t>
  </si>
  <si>
    <t>Altra College</t>
  </si>
  <si>
    <t>Amst Hs Vd Kunsten</t>
  </si>
  <si>
    <t>Amstelveen College</t>
  </si>
  <si>
    <t>Andreas College</t>
  </si>
  <si>
    <t>Anna Van Ryn College</t>
  </si>
  <si>
    <t>Anne Flokstra Sch</t>
  </si>
  <si>
    <t>Anne Frank</t>
  </si>
  <si>
    <t>Anne Franksch</t>
  </si>
  <si>
    <t>Annie M. G. Schmidt,    Rsoo</t>
  </si>
  <si>
    <t>Antoniusschool</t>
  </si>
  <si>
    <t>Aoc De Groene Welle</t>
  </si>
  <si>
    <t>Aoc Groenhorst Almere</t>
  </si>
  <si>
    <t>Aoc Oost</t>
  </si>
  <si>
    <t>Aoc Terra</t>
  </si>
  <si>
    <t>Aoc West Brabant</t>
  </si>
  <si>
    <t>Apollo</t>
  </si>
  <si>
    <t>Aquamarijn</t>
  </si>
  <si>
    <t>Arcade</t>
  </si>
  <si>
    <t>Arembergschool</t>
  </si>
  <si>
    <t>Arent Basisschool</t>
  </si>
  <si>
    <t>Arentheem College</t>
  </si>
  <si>
    <t>Ariane De Ranitz</t>
  </si>
  <si>
    <t>Arjen Roelofsskoalle</t>
  </si>
  <si>
    <t>Arnhemse Montessorisch</t>
  </si>
  <si>
    <t>Artez</t>
  </si>
  <si>
    <t>Ashram College</t>
  </si>
  <si>
    <t>Atheneum Trevianum</t>
  </si>
  <si>
    <t>Atlantis</t>
  </si>
  <si>
    <t>Atlas College</t>
  </si>
  <si>
    <t>Atlas Onderwijsgroep</t>
  </si>
  <si>
    <t>Attendiz</t>
  </si>
  <si>
    <t>Augustinianum Sgm</t>
  </si>
  <si>
    <t>Augustinusschool</t>
  </si>
  <si>
    <t>Auris Ammanschool</t>
  </si>
  <si>
    <t>Auris College Rotterdam</t>
  </si>
  <si>
    <t>Auris De Kring</t>
  </si>
  <si>
    <t>Auris De Taalkring</t>
  </si>
  <si>
    <t>Auris Dr. M. Polanoschool</t>
  </si>
  <si>
    <t>Auris Hildernisseschool</t>
  </si>
  <si>
    <t>Avans Hogeschool</t>
  </si>
  <si>
    <t>Avonturijn</t>
  </si>
  <si>
    <t>B.S. De Plataan</t>
  </si>
  <si>
    <t>Baanderherencollege Vmbo</t>
  </si>
  <si>
    <t>Babylon Taalschool</t>
  </si>
  <si>
    <t>Balans</t>
  </si>
  <si>
    <t>Banisschool</t>
  </si>
  <si>
    <t>Barlaeus Gymnasium</t>
  </si>
  <si>
    <t>Bartimeus Ovvgl</t>
  </si>
  <si>
    <t>Basissch Anton Geerdes</t>
  </si>
  <si>
    <t>Basissch Boschakker</t>
  </si>
  <si>
    <t>Basissch Breedeweg</t>
  </si>
  <si>
    <t>Basissch De Akkerwinde</t>
  </si>
  <si>
    <t>Basissch De Ark</t>
  </si>
  <si>
    <t>Basissch De Binnendijk</t>
  </si>
  <si>
    <t>Basissch De Blokkenberg</t>
  </si>
  <si>
    <t>Basissch De Bloktempel</t>
  </si>
  <si>
    <t>Basissch De Boomgaard</t>
  </si>
  <si>
    <t>Basissch De Buutplaats</t>
  </si>
  <si>
    <t>Basissch De Driemaster</t>
  </si>
  <si>
    <t>Basissch De Driesprong</t>
  </si>
  <si>
    <t>Basissch De Goede Polder</t>
  </si>
  <si>
    <t>Basissch De Groene Oase</t>
  </si>
  <si>
    <t>Basissch De Hinkstap</t>
  </si>
  <si>
    <t>Basissch De Klokkenberg</t>
  </si>
  <si>
    <t>Basissch De Kraanvogel</t>
  </si>
  <si>
    <t>Basissch De Kromme Draai</t>
  </si>
  <si>
    <t>Basissch De Langenoord</t>
  </si>
  <si>
    <t>Basissch De Lytse Jonker</t>
  </si>
  <si>
    <t>Basissch De Mikkelhorst</t>
  </si>
  <si>
    <t>Basissch De Mussenberg</t>
  </si>
  <si>
    <t>Basissch De Neerakker</t>
  </si>
  <si>
    <t>Basissch De Raagten</t>
  </si>
  <si>
    <t>Basissch De Rehobothsch</t>
  </si>
  <si>
    <t>Basissch De Rietschoof</t>
  </si>
  <si>
    <t>Basissch De Satelliet</t>
  </si>
  <si>
    <t>Basissch De Sleutelbloem</t>
  </si>
  <si>
    <t>Basissch De Sprankel</t>
  </si>
  <si>
    <t>Basissch De Springplank</t>
  </si>
  <si>
    <t>Basissch De Sterredans</t>
  </si>
  <si>
    <t>Basissch De Toermalijn</t>
  </si>
  <si>
    <t>Basissch De Troubadour</t>
  </si>
  <si>
    <t>Basissch De Viermaster</t>
  </si>
  <si>
    <t>Basissch De Waai</t>
  </si>
  <si>
    <t>Basissch De Wegwijzer</t>
  </si>
  <si>
    <t>Basissch De Wiekslag</t>
  </si>
  <si>
    <t>Basissch De Windwijzer</t>
  </si>
  <si>
    <t>Basissch Dr Ryk Kramer</t>
  </si>
  <si>
    <t>Basissch Eben Haezer</t>
  </si>
  <si>
    <t>Basissch Elzeneind</t>
  </si>
  <si>
    <t>Basissch Guido De Bres</t>
  </si>
  <si>
    <t>Basissch Insp J. Cryns</t>
  </si>
  <si>
    <t>Basissch Jan Bierma</t>
  </si>
  <si>
    <t>Basissch Johannes Post</t>
  </si>
  <si>
    <t>Basissch Jul V Stolberg</t>
  </si>
  <si>
    <t>Basissch Keuningshofke</t>
  </si>
  <si>
    <t>Basissch Klein Heyendaal</t>
  </si>
  <si>
    <t>Basissch Nw Vreugd&amp;Rust</t>
  </si>
  <si>
    <t>Basissch Onder De Linde</t>
  </si>
  <si>
    <t>Basissch Op 'T Hwagveld</t>
  </si>
  <si>
    <t>Basissch Oud Zandbergen</t>
  </si>
  <si>
    <t>Basissch Panningen Noord</t>
  </si>
  <si>
    <t>Basissch Past V Ars</t>
  </si>
  <si>
    <t>Basissch Pater Vd Geld</t>
  </si>
  <si>
    <t>Basissch Petrus Canisius</t>
  </si>
  <si>
    <t>Basissch Petrus E Paulus</t>
  </si>
  <si>
    <t>Basissch Pieter De Jong</t>
  </si>
  <si>
    <t>Basissch Rennevoirt</t>
  </si>
  <si>
    <t>Basissch Silv Bernadette</t>
  </si>
  <si>
    <t>Basissch St Franciscus</t>
  </si>
  <si>
    <t>Basissch St Jan Baptist</t>
  </si>
  <si>
    <t>Basissch St Jan De Doper</t>
  </si>
  <si>
    <t>Basissch St Jozef</t>
  </si>
  <si>
    <t>Basissch St Laurentius</t>
  </si>
  <si>
    <t>Basissch St Paschalis</t>
  </si>
  <si>
    <t>Basissch St Theresia</t>
  </si>
  <si>
    <t>Basissch St Willibrordus</t>
  </si>
  <si>
    <t>Basissch Stelaertshoeve</t>
  </si>
  <si>
    <t>Basissch 'T Kirkeveldsje</t>
  </si>
  <si>
    <t>Basissch T Kwekkeveld</t>
  </si>
  <si>
    <t>Basissch 'T Schrijverke</t>
  </si>
  <si>
    <t>Basissch Torenven</t>
  </si>
  <si>
    <t>Basissch Vilt</t>
  </si>
  <si>
    <t>Basisschool Munstergeleen</t>
  </si>
  <si>
    <t>Basisschool Achthoeven</t>
  </si>
  <si>
    <t>Basisschool Aloysius</t>
  </si>
  <si>
    <t>Basisschool Altena</t>
  </si>
  <si>
    <t>Basisschool Anne Frank</t>
  </si>
  <si>
    <t>Basisschool B</t>
  </si>
  <si>
    <t>Basisschool Benedictus</t>
  </si>
  <si>
    <t>Basisschool Bilal</t>
  </si>
  <si>
    <t>Basisschool Blokstoeke</t>
  </si>
  <si>
    <t>Basisschool Bocholtz</t>
  </si>
  <si>
    <t>Basisschool Brukelum</t>
  </si>
  <si>
    <t>Basisschool C. Zeeman</t>
  </si>
  <si>
    <t>Basisschool Cleijn Hasselt</t>
  </si>
  <si>
    <t>Basisschool Comenius</t>
  </si>
  <si>
    <t>Basisschool Coninxhof</t>
  </si>
  <si>
    <t>Basisschool De Vlindertuin</t>
  </si>
  <si>
    <t>Basisschool De Akker</t>
  </si>
  <si>
    <t>Basisschool De Ark</t>
  </si>
  <si>
    <t>Basisschool De Arke</t>
  </si>
  <si>
    <t>Basisschool De Beemd</t>
  </si>
  <si>
    <t>Basisschool De Biekorf</t>
  </si>
  <si>
    <t>Basisschool De Bogaard</t>
  </si>
  <si>
    <t>Basisschool De Bolleberg</t>
  </si>
  <si>
    <t>Basisschool De Bolster</t>
  </si>
  <si>
    <t>Basisschool De Bongerd</t>
  </si>
  <si>
    <t>Basisschool De Boomgaard</t>
  </si>
  <si>
    <t>Basisschool De Borne</t>
  </si>
  <si>
    <t>Basisschool De Branding</t>
  </si>
  <si>
    <t>Basisschool De Broekhof</t>
  </si>
  <si>
    <t>Basisschool De Bron</t>
  </si>
  <si>
    <t>Basisschool De Brug</t>
  </si>
  <si>
    <t>Basisschool De Burcht</t>
  </si>
  <si>
    <t>Basisschool De Buut</t>
  </si>
  <si>
    <t>Basisschool De Cathabel</t>
  </si>
  <si>
    <t>Basisschool De Claercamp</t>
  </si>
  <si>
    <t>Basisschool De Dam</t>
  </si>
  <si>
    <t>Basisschool De Diabolo</t>
  </si>
  <si>
    <t>Basisschool De Doolgaard</t>
  </si>
  <si>
    <t>Basisschool De Doorbraak</t>
  </si>
  <si>
    <t>Basisschool De Dorpsbeuk</t>
  </si>
  <si>
    <t>Basisschool De Drietand</t>
  </si>
  <si>
    <t>Basisschool De Duif</t>
  </si>
  <si>
    <t>Basisschool De Duinroos</t>
  </si>
  <si>
    <t>Basisschool De Eendracht</t>
  </si>
  <si>
    <t>Basisschool De Eglantier</t>
  </si>
  <si>
    <t>Basisschool De Enk</t>
  </si>
  <si>
    <t>Basisschool De Firtel</t>
  </si>
  <si>
    <t>Basisschool De Foarikker</t>
  </si>
  <si>
    <t>Basisschool De Fonkeling</t>
  </si>
  <si>
    <t>Basisschool De Fontein</t>
  </si>
  <si>
    <t>Basisschool De Gansbeek</t>
  </si>
  <si>
    <t>Basisschool De Ganzenhof</t>
  </si>
  <si>
    <t>Basisschool De Hekakker</t>
  </si>
  <si>
    <t>Basisschool De Helmstok</t>
  </si>
  <si>
    <t>Basisschool De Heyster</t>
  </si>
  <si>
    <t>Basisschool De Hoeksteen</t>
  </si>
  <si>
    <t>Basisschool De Hoge Waai</t>
  </si>
  <si>
    <t>Basisschool De Homeie</t>
  </si>
  <si>
    <t>Basisschool De Hommel</t>
  </si>
  <si>
    <t>Basisschool De Hoogakker</t>
  </si>
  <si>
    <t>Basisschool De Huifkar</t>
  </si>
  <si>
    <t>Basisschool De Kameleon</t>
  </si>
  <si>
    <t>Basisschool De Kijckert</t>
  </si>
  <si>
    <t>Basisschool De Klepper</t>
  </si>
  <si>
    <t>Basisschool De Klimop</t>
  </si>
  <si>
    <t>Basisschool De Klimpaal</t>
  </si>
  <si>
    <t>Basisschool De Klink</t>
  </si>
  <si>
    <t>Basisschool De Kluis</t>
  </si>
  <si>
    <t>Basisschool De Kooi</t>
  </si>
  <si>
    <t>Basisschool De Kring</t>
  </si>
  <si>
    <t>Basisschool De Kwir</t>
  </si>
  <si>
    <t>Basisschool De Lichtboei</t>
  </si>
  <si>
    <t>Basisschool De Linde</t>
  </si>
  <si>
    <t>Basisschool De Lindelaar</t>
  </si>
  <si>
    <t>Basisschool De Lisbloem</t>
  </si>
  <si>
    <t>Basisschool De Luithorst</t>
  </si>
  <si>
    <t>Basisschool De Maatjes</t>
  </si>
  <si>
    <t>Basisschool De Meerpaal</t>
  </si>
  <si>
    <t>Basisschool De Meulebeek</t>
  </si>
  <si>
    <t>Basisschool De Mieden</t>
  </si>
  <si>
    <t>Basisschool De Mijlpaal</t>
  </si>
  <si>
    <t>Basisschool De Oosterkim</t>
  </si>
  <si>
    <t>Basisschool De Oostvogel</t>
  </si>
  <si>
    <t>Basisschool De Oversteek</t>
  </si>
  <si>
    <t>Basisschool De Palster</t>
  </si>
  <si>
    <t>Basisschool De Piramide</t>
  </si>
  <si>
    <t>Basisschool De Piramiden</t>
  </si>
  <si>
    <t>Basisschool De Plenkert</t>
  </si>
  <si>
    <t>Basisschool De Polderhof</t>
  </si>
  <si>
    <t>Basisschool De Polhaar</t>
  </si>
  <si>
    <t>Basisschool De Postiljon</t>
  </si>
  <si>
    <t>Basisschool De Rank</t>
  </si>
  <si>
    <t>Basisschool De Regenboog</t>
  </si>
  <si>
    <t>Basisschool De Rietkraag</t>
  </si>
  <si>
    <t>Basisschool De Rolpaal</t>
  </si>
  <si>
    <t>Basisschool De Schakel</t>
  </si>
  <si>
    <t>Basisschool De Singel</t>
  </si>
  <si>
    <t>Basisschool De Sleye</t>
  </si>
  <si>
    <t>Basisschool De Sluis</t>
  </si>
  <si>
    <t>Basisschool De Stappen</t>
  </si>
  <si>
    <t>Basisschool De Terp</t>
  </si>
  <si>
    <t>Basisschool De Triangel</t>
  </si>
  <si>
    <t>Basisschool De Tweeklank</t>
  </si>
  <si>
    <t>Basisschool De Twirre</t>
  </si>
  <si>
    <t>Basisschool De Veldhof</t>
  </si>
  <si>
    <t>Basisschool De Venser</t>
  </si>
  <si>
    <t>Basisschool De Vlaswiek</t>
  </si>
  <si>
    <t>Basisschool De Vlieger</t>
  </si>
  <si>
    <t>Basisschool De Waaijer</t>
  </si>
  <si>
    <t>Basisschool De Walsprong</t>
  </si>
  <si>
    <t>Basisschool De Weert</t>
  </si>
  <si>
    <t>Basisschool De Wegwijzer</t>
  </si>
  <si>
    <t>Basisschool De Weier</t>
  </si>
  <si>
    <t>Basisschool De Wiekslag</t>
  </si>
  <si>
    <t>Basisschool De Windroos</t>
  </si>
  <si>
    <t>Basisschool De Wizebeam</t>
  </si>
  <si>
    <t>Basisschool De Zaaier</t>
  </si>
  <si>
    <t>Basisschool De Zandloper</t>
  </si>
  <si>
    <t>Basisschool De Zonheuvel</t>
  </si>
  <si>
    <t>Basisschool Den Boogerd</t>
  </si>
  <si>
    <t>Basisschool Dr A Comrie</t>
  </si>
  <si>
    <t>Basisschool Dr Ariens</t>
  </si>
  <si>
    <t>Basisschool Eben Haezer</t>
  </si>
  <si>
    <t>Basisschool Elckerlyc</t>
  </si>
  <si>
    <t>Basisschool Emma</t>
  </si>
  <si>
    <t>Basisschool Franciscus</t>
  </si>
  <si>
    <t>Basisschool Garmerwolde</t>
  </si>
  <si>
    <t>Basisschool Gieten</t>
  </si>
  <si>
    <t>Basisschool Hagen</t>
  </si>
  <si>
    <t>Basisschool Halverwege</t>
  </si>
  <si>
    <t>Basisschool Hartenaas</t>
  </si>
  <si>
    <t>Basisschool Het Kompas</t>
  </si>
  <si>
    <t>Basisschool Het Landje</t>
  </si>
  <si>
    <t>Basisschool Het Octaaf</t>
  </si>
  <si>
    <t>Basisschool Het Palet</t>
  </si>
  <si>
    <t>Basisschool Het Plein</t>
  </si>
  <si>
    <t>Basisschool Het Venster</t>
  </si>
  <si>
    <t>Basisschool Hobbitstee</t>
  </si>
  <si>
    <t>Basisschool Hulsberg</t>
  </si>
  <si>
    <t>Basisschool Icarus</t>
  </si>
  <si>
    <t>Basisschool Jacinta</t>
  </si>
  <si>
    <t>Basisschool Joannes     Xxiii</t>
  </si>
  <si>
    <t>Basisschool Juliana</t>
  </si>
  <si>
    <t>Basisschool Lambertus</t>
  </si>
  <si>
    <t>Basisschool Leijenbroek</t>
  </si>
  <si>
    <t>Basisschool Leuken</t>
  </si>
  <si>
    <t>Basisschool Livingstone</t>
  </si>
  <si>
    <t>Basisschool Maria</t>
  </si>
  <si>
    <t>Basisschool Maria-School</t>
  </si>
  <si>
    <t>Basisschool Mecklenburg</t>
  </si>
  <si>
    <t>Basisschool Megelsheim</t>
  </si>
  <si>
    <t>Basisschool Merula</t>
  </si>
  <si>
    <t>Basisschool Mozaiek     Dichteren</t>
  </si>
  <si>
    <t>Basisschool Nieuwoord</t>
  </si>
  <si>
    <t>Basisschool Nour</t>
  </si>
  <si>
    <t>Basisschool Nutshage</t>
  </si>
  <si>
    <t>Basisschool Nye Kroost</t>
  </si>
  <si>
    <t>Basisschool Oberon</t>
  </si>
  <si>
    <t>Basisschool Op De Top</t>
  </si>
  <si>
    <t>Basisschool Op Dreef</t>
  </si>
  <si>
    <t>Basisschool Overstegen</t>
  </si>
  <si>
    <t>Basisschool Pax Christi</t>
  </si>
  <si>
    <t>Basisschool Pendula</t>
  </si>
  <si>
    <t>Basisschool Pius X</t>
  </si>
  <si>
    <t>Basisschool Prins Floris</t>
  </si>
  <si>
    <t>Basisschool Remigius</t>
  </si>
  <si>
    <t>Basisschool Reuzepas</t>
  </si>
  <si>
    <t>Basisschool Roald Dahl</t>
  </si>
  <si>
    <t>Basisschool Rosj Pina</t>
  </si>
  <si>
    <t>Basisschool Roxenisse</t>
  </si>
  <si>
    <t>Basisschool Schaesberg</t>
  </si>
  <si>
    <t>Basisschool Sint Brigida</t>
  </si>
  <si>
    <t>Basisschool Sint Jan</t>
  </si>
  <si>
    <t>Basisschool Sint Joris</t>
  </si>
  <si>
    <t>Basisschool Sint Jozef</t>
  </si>
  <si>
    <t>Basisschool Sint Radboud</t>
  </si>
  <si>
    <t>Basisschool Sint Thomas</t>
  </si>
  <si>
    <t>Basisschool St Anthonius</t>
  </si>
  <si>
    <t>Basisschool St Antonius</t>
  </si>
  <si>
    <t>Basisschool St Bavo</t>
  </si>
  <si>
    <t>Basisschool St Bernardus</t>
  </si>
  <si>
    <t>Basisschool St Cyriacus</t>
  </si>
  <si>
    <t>Basisschool St Gertrudis</t>
  </si>
  <si>
    <t>Basisschool St Jozef</t>
  </si>
  <si>
    <t>Basisschool St Maartens</t>
  </si>
  <si>
    <t>Basisschool St Martinus</t>
  </si>
  <si>
    <t>Basisschool St Michiel</t>
  </si>
  <si>
    <t>Basisschool St Nicolaas</t>
  </si>
  <si>
    <t>Basisschool St Pieter</t>
  </si>
  <si>
    <t>Basisschool St Theresia</t>
  </si>
  <si>
    <t>Basisschool Sterrebos</t>
  </si>
  <si>
    <t>Basisschool 'T Baken</t>
  </si>
  <si>
    <t>Basisschool 'T Busseltje</t>
  </si>
  <si>
    <t>Basisschool T Heem</t>
  </si>
  <si>
    <t>Basisschool 'T Heibosch</t>
  </si>
  <si>
    <t>Basisschool 'T Heuvelke</t>
  </si>
  <si>
    <t>Basisschool 'T Holthuus</t>
  </si>
  <si>
    <t>Basisschool 'T Kempken</t>
  </si>
  <si>
    <t>Basisschool 'T Palet</t>
  </si>
  <si>
    <t>Basisschool 'T Prisma</t>
  </si>
  <si>
    <t>Basisschool T Rendal</t>
  </si>
  <si>
    <t>Basisschool 'T Smelleken</t>
  </si>
  <si>
    <t>Basisschool T Startblok</t>
  </si>
  <si>
    <t>Basisschool 'T Stekske</t>
  </si>
  <si>
    <t>Basisschool Theo Scholte</t>
  </si>
  <si>
    <t>Basisschool Ummer Clumme</t>
  </si>
  <si>
    <t>Basisschool Valkenheuvel</t>
  </si>
  <si>
    <t>Basisschool Westerkim</t>
  </si>
  <si>
    <t>Basisschool Westwoud</t>
  </si>
  <si>
    <t>Basisschool Wijck</t>
  </si>
  <si>
    <t>Basisschool Willibrord</t>
  </si>
  <si>
    <t>Basisschool Windekind</t>
  </si>
  <si>
    <t>Basisschool Zeggewijzer</t>
  </si>
  <si>
    <t>Baudartius College</t>
  </si>
  <si>
    <t>Bavo-School</t>
  </si>
  <si>
    <t>Bbs De Vuurvogel</t>
  </si>
  <si>
    <t>Beatrix College</t>
  </si>
  <si>
    <t>Beatrixschool</t>
  </si>
  <si>
    <t>Berechja College</t>
  </si>
  <si>
    <t>Berg En Boschschool</t>
  </si>
  <si>
    <t>Bernard Nieuwentijt College</t>
  </si>
  <si>
    <t>Bernhardschool</t>
  </si>
  <si>
    <t>Beukenrode Onderwijs</t>
  </si>
  <si>
    <t>Bijlmerhorst</t>
  </si>
  <si>
    <t>Bikube</t>
  </si>
  <si>
    <t>Bisschop Coll Broekhin</t>
  </si>
  <si>
    <t>Blariacumcollege</t>
  </si>
  <si>
    <t>Blauwe Aventurijn</t>
  </si>
  <si>
    <t>Blo School Lataste</t>
  </si>
  <si>
    <t>Bloemhof</t>
  </si>
  <si>
    <t>Bo Op Geref Grondslag</t>
  </si>
  <si>
    <t>Boerhaave School</t>
  </si>
  <si>
    <t>Bogerman Sgm</t>
  </si>
  <si>
    <t>Bonaventuracollege</t>
  </si>
  <si>
    <t>Bonnefantencollege</t>
  </si>
  <si>
    <t>Bornego College</t>
  </si>
  <si>
    <t>Bos En Lommer</t>
  </si>
  <si>
    <t>Bossche Vakschool Duhamel</t>
  </si>
  <si>
    <t>Bossche Vakschool Hervion</t>
  </si>
  <si>
    <t>Bouwens Vd Boije College</t>
  </si>
  <si>
    <t>Brede Daltonschool De   Meer</t>
  </si>
  <si>
    <t>Brede School Fiep Westendorp</t>
  </si>
  <si>
    <t>Brede School Het Dok</t>
  </si>
  <si>
    <t>Brede School Merenwijk</t>
  </si>
  <si>
    <t>Brede School St. Martinus</t>
  </si>
  <si>
    <t>Brede School Zeeheld</t>
  </si>
  <si>
    <t>Bredero College</t>
  </si>
  <si>
    <t>Brekeldschool</t>
  </si>
  <si>
    <t>Briant College</t>
  </si>
  <si>
    <t>Brinkschool</t>
  </si>
  <si>
    <t>Broeckland College</t>
  </si>
  <si>
    <t>Bs Adelbrecht Windekind</t>
  </si>
  <si>
    <t>Bs Anne Frank</t>
  </si>
  <si>
    <t>Bs Annie M G Schmidt</t>
  </si>
  <si>
    <t>Bs Annie Mg Schmidt</t>
  </si>
  <si>
    <t>Bs Combinatie 70</t>
  </si>
  <si>
    <t>Bs Cypressenhof</t>
  </si>
  <si>
    <t>Bs De Beiaard-Harlekijn</t>
  </si>
  <si>
    <t>Bs De Bolster</t>
  </si>
  <si>
    <t>Bs De Brok Stein Meers</t>
  </si>
  <si>
    <t>Bs De Disselboom</t>
  </si>
  <si>
    <t>Bs De Driesprong</t>
  </si>
  <si>
    <t>Bs De Flierefluiter</t>
  </si>
  <si>
    <t>Bs De Fuut</t>
  </si>
  <si>
    <t>Bs De Hanevoet</t>
  </si>
  <si>
    <t>Bs De Houthoeffe</t>
  </si>
  <si>
    <t>Bs De Klim</t>
  </si>
  <si>
    <t>Bs De Krommen Hoek</t>
  </si>
  <si>
    <t>Bs De Marskramer</t>
  </si>
  <si>
    <t>Bs De Pinksterbloem</t>
  </si>
  <si>
    <t>Bs De Polderhof</t>
  </si>
  <si>
    <t>Bs De Regenboog</t>
  </si>
  <si>
    <t>Bs De Schakel</t>
  </si>
  <si>
    <t>Bs De Sprongh</t>
  </si>
  <si>
    <t>Bs De Triangel</t>
  </si>
  <si>
    <t>Bs De Twee Wieken</t>
  </si>
  <si>
    <t>Bs De Tweesprong</t>
  </si>
  <si>
    <t>Bs De Vier Heemskinderen</t>
  </si>
  <si>
    <t>Bs De Vlinderboom</t>
  </si>
  <si>
    <t>Bs De Watersnip</t>
  </si>
  <si>
    <t>Bs De Westhoek</t>
  </si>
  <si>
    <t>Bs De Wieken</t>
  </si>
  <si>
    <t>Bs De Wissel</t>
  </si>
  <si>
    <t>Bs De Zandhorst</t>
  </si>
  <si>
    <t>Bs De Zeetuin</t>
  </si>
  <si>
    <t>Bs De Zevenhoeven</t>
  </si>
  <si>
    <t>Bs De Zevensprong</t>
  </si>
  <si>
    <t>Bs De Zjwiek</t>
  </si>
  <si>
    <t>Bs De Zonnevogel</t>
  </si>
  <si>
    <t>Bs De Zonnewijzer</t>
  </si>
  <si>
    <t>Bs Dierdonk</t>
  </si>
  <si>
    <t>Bs Dr D Bos</t>
  </si>
  <si>
    <t>Bs Dr Wa Visser 'T Hooft</t>
  </si>
  <si>
    <t>Bs Esselyckerwoude</t>
  </si>
  <si>
    <t>Bs Franciscus Xaverius</t>
  </si>
  <si>
    <t>Bs Gen Vd Bosch</t>
  </si>
  <si>
    <t>Bs Giessen Oudekerk</t>
  </si>
  <si>
    <t>Bs Giethoorn Zuid</t>
  </si>
  <si>
    <t>Bs Gisbertus Voetius</t>
  </si>
  <si>
    <t>Bs Het Avontuur</t>
  </si>
  <si>
    <t>Bs Het Plankier</t>
  </si>
  <si>
    <t>Bs Het Prisma</t>
  </si>
  <si>
    <t>Bs Het Speleon</t>
  </si>
  <si>
    <t>Bs Het Tweespan</t>
  </si>
  <si>
    <t>Bs Huibers</t>
  </si>
  <si>
    <t>Bs Kleur - Rijk</t>
  </si>
  <si>
    <t>Bs Maria Bernadette</t>
  </si>
  <si>
    <t>Bs Montessori Lindenholt</t>
  </si>
  <si>
    <t>Bs Oostelijke Eilanden</t>
  </si>
  <si>
    <t>Bs Over De Slinge</t>
  </si>
  <si>
    <t>Bs Pr Margriet</t>
  </si>
  <si>
    <t>Bs Prof Dr Ph Kohnstamm</t>
  </si>
  <si>
    <t>Bs Rivierenwijk</t>
  </si>
  <si>
    <t>Bs Samsam</t>
  </si>
  <si>
    <t>Bs St Egbertus Radboud</t>
  </si>
  <si>
    <t>Bs St Willibrordus</t>
  </si>
  <si>
    <t>Bs 'T Palet</t>
  </si>
  <si>
    <t>Bs 'T Schaddeveld</t>
  </si>
  <si>
    <t>Bs 'T Schoppert</t>
  </si>
  <si>
    <t>Bs 'T Startblok</t>
  </si>
  <si>
    <t>Bs Ten Holtens Erve</t>
  </si>
  <si>
    <t>Bs Theresia</t>
  </si>
  <si>
    <t>Bs Trudo</t>
  </si>
  <si>
    <t>Bs Wethouder Brederode</t>
  </si>
  <si>
    <t>Bs Zonnebloem Zundert</t>
  </si>
  <si>
    <t>Bsg</t>
  </si>
  <si>
    <t>Burg De Ruiterschool</t>
  </si>
  <si>
    <t>Burg De Wildeschool</t>
  </si>
  <si>
    <t>Burg Harmsma Sgm</t>
  </si>
  <si>
    <t>Burg W A Storkschool</t>
  </si>
  <si>
    <t>Burg Walda Sgm</t>
  </si>
  <si>
    <t>Burght</t>
  </si>
  <si>
    <t>Bussumse Montessorisch</t>
  </si>
  <si>
    <t>C N S De Triangel</t>
  </si>
  <si>
    <t>C S De Hoven</t>
  </si>
  <si>
    <t>C.B.S. Het Startblok</t>
  </si>
  <si>
    <t>C.B.S. Overschie</t>
  </si>
  <si>
    <t>C.S.G Ulbe Van Houten</t>
  </si>
  <si>
    <t>Calandlyceum</t>
  </si>
  <si>
    <t>Caleidoscoop</t>
  </si>
  <si>
    <t>Calluna-School</t>
  </si>
  <si>
    <t>Calvijn College</t>
  </si>
  <si>
    <t>Cambier Van Nootenschool</t>
  </si>
  <si>
    <t>Cambium College</t>
  </si>
  <si>
    <t>Canisius College</t>
  </si>
  <si>
    <t>Carmel College Salland</t>
  </si>
  <si>
    <t>Carmelcollege Emmen</t>
  </si>
  <si>
    <t>Carmelcollege Gouda</t>
  </si>
  <si>
    <t>Casparuscollege</t>
  </si>
  <si>
    <t>Casper Diemerschool</t>
  </si>
  <si>
    <t>Cbs Aquamarijn</t>
  </si>
  <si>
    <t>Cbs De Bron</t>
  </si>
  <si>
    <t>Cbs De Fontein</t>
  </si>
  <si>
    <t>Cbs De Frissel</t>
  </si>
  <si>
    <t>Cbs De Parel</t>
  </si>
  <si>
    <t>Cbs De Rank</t>
  </si>
  <si>
    <t>Cbs De Roerganger</t>
  </si>
  <si>
    <t>Cbs De Schatkaart</t>
  </si>
  <si>
    <t>Cbs De Vrijenburg</t>
  </si>
  <si>
    <t>Cbs Freule Van Pallandt</t>
  </si>
  <si>
    <t>Cbs Het Braambos</t>
  </si>
  <si>
    <t>Cbs Oranje Nassau</t>
  </si>
  <si>
    <t>Cbs Oranje-Nassau</t>
  </si>
  <si>
    <t>Cbs Tamarinde</t>
  </si>
  <si>
    <t>Cds De Klister</t>
  </si>
  <si>
    <t>Cederhof</t>
  </si>
  <si>
    <t>Charlemagne College</t>
  </si>
  <si>
    <t>Charlois</t>
  </si>
  <si>
    <t>Chr Basissch Anker</t>
  </si>
  <si>
    <t>Chr Basissch D Hoeksteen</t>
  </si>
  <si>
    <t>Chr Basissch D Holtbanck</t>
  </si>
  <si>
    <t>Chr Basissch De Driester</t>
  </si>
  <si>
    <t>Chr Basissch De Koppel</t>
  </si>
  <si>
    <t>Chr Basissch De Korenaar</t>
  </si>
  <si>
    <t>Chr Basissch De Librije</t>
  </si>
  <si>
    <t>Chr Basissch De Reinboge</t>
  </si>
  <si>
    <t>Chr Basissch De Schalmei</t>
  </si>
  <si>
    <t>Chr Basissch De Sleutel</t>
  </si>
  <si>
    <t>Chr Basissch De Sprankel</t>
  </si>
  <si>
    <t>Chr Basissch De Triangel</t>
  </si>
  <si>
    <t>Chr Basissch De Vlucht</t>
  </si>
  <si>
    <t>Chr Basissch De Voorde</t>
  </si>
  <si>
    <t>Chr Basissch De Wingerd</t>
  </si>
  <si>
    <t>Chr Basissch Het Kompas</t>
  </si>
  <si>
    <t>Chr Basissch Leyenburg</t>
  </si>
  <si>
    <t>Chr Basissch Rembrandt</t>
  </si>
  <si>
    <t>Chr Basisschool</t>
  </si>
  <si>
    <t>Chr Basisschool Alpha</t>
  </si>
  <si>
    <t>Chr Basisschool De Horizon</t>
  </si>
  <si>
    <t>Chr Basisschool De Marsweijde</t>
  </si>
  <si>
    <t>Chr Basisschool De Akker</t>
  </si>
  <si>
    <t>Chr Basisschool De Ark</t>
  </si>
  <si>
    <t>Chr Basisschool De Brug</t>
  </si>
  <si>
    <t>Chr Basisschool De Polle</t>
  </si>
  <si>
    <t>Chr Basisschool De Rank</t>
  </si>
  <si>
    <t>Chr Basisschool De Stile</t>
  </si>
  <si>
    <t>Chr Basisschool De Til</t>
  </si>
  <si>
    <t>Chr Basisschool Holk</t>
  </si>
  <si>
    <t>Chr Basisschool Samuel</t>
  </si>
  <si>
    <t>Chr Bo De Fugelsang</t>
  </si>
  <si>
    <t>Chr Bs Aasterage</t>
  </si>
  <si>
    <t>Chr Bs Anna Van Buren</t>
  </si>
  <si>
    <t>Chr Bs Betrouwen</t>
  </si>
  <si>
    <t>Chr Bs De Arke</t>
  </si>
  <si>
    <t>Chr Bs De Duif</t>
  </si>
  <si>
    <t>Chr Bs De Grebbe</t>
  </si>
  <si>
    <t>Chr Bs De Hoeksteen</t>
  </si>
  <si>
    <t>Chr Bs De Ontmoeting</t>
  </si>
  <si>
    <t>Chr Bs De Ouverture</t>
  </si>
  <si>
    <t>Chr Bs De Paasberg</t>
  </si>
  <si>
    <t>Chr Bs De Paedwizer</t>
  </si>
  <si>
    <t>Chr Bs De Regenboog</t>
  </si>
  <si>
    <t>Chr Bs De Schutse</t>
  </si>
  <si>
    <t>Chr Bs De Stapstien</t>
  </si>
  <si>
    <t>Chr Bs De Vuurvlinder</t>
  </si>
  <si>
    <t>Chr Bs Dol-Fijn</t>
  </si>
  <si>
    <t>Chr Bs Het Krijt</t>
  </si>
  <si>
    <t>Chr Bs It Swannennest</t>
  </si>
  <si>
    <t>Chr Bs Willem Alexander</t>
  </si>
  <si>
    <t>Chr Bso Ds Buskensschool</t>
  </si>
  <si>
    <t>Chr Coll De Populier</t>
  </si>
  <si>
    <t>Chr Coll Schaersvoorde</t>
  </si>
  <si>
    <t>Chr Gymnasium</t>
  </si>
  <si>
    <t>Chr Hs Ede</t>
  </si>
  <si>
    <t>Chr Lyceum Delft</t>
  </si>
  <si>
    <t>Chr Nat Bs Abcoude</t>
  </si>
  <si>
    <t>Chr Rehobothschool</t>
  </si>
  <si>
    <t>Chr Sch Zwingelspaan</t>
  </si>
  <si>
    <t>Chr School De Marke</t>
  </si>
  <si>
    <t>Chr School De Saad</t>
  </si>
  <si>
    <t>Chr School De Zonnehoek</t>
  </si>
  <si>
    <t>Chr Sgm A.M.Van Schurman</t>
  </si>
  <si>
    <t>Chr Sgm Buitenveldert</t>
  </si>
  <si>
    <t>Chr Sgm De Lage Waard</t>
  </si>
  <si>
    <t>Chr Sgm Dingstede</t>
  </si>
  <si>
    <t>Chr Sgm Eekeringe</t>
  </si>
  <si>
    <t>Chr Sgm Groene Hart</t>
  </si>
  <si>
    <t>Chr Sgm Groningen</t>
  </si>
  <si>
    <t>Chr Sgm Liudger</t>
  </si>
  <si>
    <t>Chr Sgm Prins Maurits</t>
  </si>
  <si>
    <t>Chr Sgm V Vmbo Harderwyk</t>
  </si>
  <si>
    <t>Chr Sgm Veenendaal</t>
  </si>
  <si>
    <t>Chr Sgm Vincent Van Gogh</t>
  </si>
  <si>
    <t>Chr Sgm Walcheren</t>
  </si>
  <si>
    <t>Chr Sgm Willem V Oranje</t>
  </si>
  <si>
    <t>Chr Sgm Zandvliet</t>
  </si>
  <si>
    <t>Chr Ssbo</t>
  </si>
  <si>
    <t>Chr Ssbo De Arend</t>
  </si>
  <si>
    <t>Chr Ssbo De Burcht</t>
  </si>
  <si>
    <t>Chr Ssbo De Vogelveste</t>
  </si>
  <si>
    <t>Chr. Basisschool De Regenboog</t>
  </si>
  <si>
    <t>Chr. Basisschool De Vaart</t>
  </si>
  <si>
    <t>Chr. College Nassau-Veluwe</t>
  </si>
  <si>
    <t>Chr. College Groevenbeek</t>
  </si>
  <si>
    <t>Chr. Hogeschool Windesheim</t>
  </si>
  <si>
    <t>Christelijk Lyceum Sgm</t>
  </si>
  <si>
    <t>Christelijke Basisschool</t>
  </si>
  <si>
    <t>Christiaan Huygens Coll</t>
  </si>
  <si>
    <t>Christophoorschool</t>
  </si>
  <si>
    <t>Citadel College</t>
  </si>
  <si>
    <t>Citaverde College</t>
  </si>
  <si>
    <t>Citycoll St Franciscus</t>
  </si>
  <si>
    <t>Cjs De Kring</t>
  </si>
  <si>
    <t>Cns Basissch Zomerland</t>
  </si>
  <si>
    <t>Cns De Nieuwe Weg</t>
  </si>
  <si>
    <t>Codarts</t>
  </si>
  <si>
    <t>College De Heemlanden</t>
  </si>
  <si>
    <t>College Den Hulster</t>
  </si>
  <si>
    <t>Columbusschool</t>
  </si>
  <si>
    <t>Comenius Chr Sgm</t>
  </si>
  <si>
    <t>Comenius College</t>
  </si>
  <si>
    <t>Commanderij College</t>
  </si>
  <si>
    <t>Compas Vmbo</t>
  </si>
  <si>
    <t>Connect C</t>
  </si>
  <si>
    <t>Coornhert Gymnasium</t>
  </si>
  <si>
    <t>Coornhertlyc Gem Sgm</t>
  </si>
  <si>
    <t>Cor Emoussch</t>
  </si>
  <si>
    <t>Corlaer College</t>
  </si>
  <si>
    <t>Coronelschool</t>
  </si>
  <si>
    <t>Cortemich Brede Sch Voerendaal</t>
  </si>
  <si>
    <t>Csg Beilen Voor Mavo Vbo</t>
  </si>
  <si>
    <t>Csg Calvijn</t>
  </si>
  <si>
    <t>Csg Het Streek</t>
  </si>
  <si>
    <t>Csg Willem De Zwijger</t>
  </si>
  <si>
    <t>Cunera-School V Basisond</t>
  </si>
  <si>
    <t>Cvo 'T Gooi</t>
  </si>
  <si>
    <t>Da Costa School Chr Bso</t>
  </si>
  <si>
    <t>Da Vinci College</t>
  </si>
  <si>
    <t>Daalhuizen</t>
  </si>
  <si>
    <t>Dacapo Milaanstraat</t>
  </si>
  <si>
    <t>Dalton Den Haag</t>
  </si>
  <si>
    <t>Daltonschool Klaverweide</t>
  </si>
  <si>
    <t>Daltonschool Oegstgeest</t>
  </si>
  <si>
    <t>De Achtbaan</t>
  </si>
  <si>
    <t>De Achthoek</t>
  </si>
  <si>
    <t>De Akker</t>
  </si>
  <si>
    <t>De Ambelt</t>
  </si>
  <si>
    <t>De Archipel</t>
  </si>
  <si>
    <t>De Ark</t>
  </si>
  <si>
    <t>De Atlas</t>
  </si>
  <si>
    <t>De Aventurijn</t>
  </si>
  <si>
    <t>De Baander</t>
  </si>
  <si>
    <t>De Barkentijn</t>
  </si>
  <si>
    <t>De Baskuul</t>
  </si>
  <si>
    <t>De Beemden</t>
  </si>
  <si>
    <t>De Bem</t>
  </si>
  <si>
    <t>De Bergse Zonnebloem</t>
  </si>
  <si>
    <t>De Boemerang</t>
  </si>
  <si>
    <t>De Bolderik</t>
  </si>
  <si>
    <t>De Bonckert</t>
  </si>
  <si>
    <t>De Bongerd</t>
  </si>
  <si>
    <t>De Boog</t>
  </si>
  <si>
    <t>De Boogerd</t>
  </si>
  <si>
    <t>De Boomgaard</t>
  </si>
  <si>
    <t>De Borchstee</t>
  </si>
  <si>
    <t>De Boschuil</t>
  </si>
  <si>
    <t>De Bosweide</t>
  </si>
  <si>
    <t>De Botteloef</t>
  </si>
  <si>
    <t>De Brandaris</t>
  </si>
  <si>
    <t>De Bron</t>
  </si>
  <si>
    <t>De Brug</t>
  </si>
  <si>
    <t>De Burcht Rietheim</t>
  </si>
  <si>
    <t>De Carrousel</t>
  </si>
  <si>
    <t>De Cingel</t>
  </si>
  <si>
    <t>De Cirkel</t>
  </si>
  <si>
    <t>De Cocon</t>
  </si>
  <si>
    <t>De Coppele</t>
  </si>
  <si>
    <t>De Damiaanschool</t>
  </si>
  <si>
    <t>De Dijk</t>
  </si>
  <si>
    <t>De Diken- Loc De Zuiderpoort</t>
  </si>
  <si>
    <t>De Drie Vijvers</t>
  </si>
  <si>
    <t>De Driehoek</t>
  </si>
  <si>
    <t>De Droomspiegel</t>
  </si>
  <si>
    <t>De Dubbeldekker</t>
  </si>
  <si>
    <t>De Duinpieper</t>
  </si>
  <si>
    <t>De Eenhoorn Zmlk</t>
  </si>
  <si>
    <t>De Fakkel</t>
  </si>
  <si>
    <t>De Flierefluiter</t>
  </si>
  <si>
    <t>De Fontein Sch V Chr Bo</t>
  </si>
  <si>
    <t>De Globetrotter</t>
  </si>
  <si>
    <t>De Golfbreker</t>
  </si>
  <si>
    <t>De Goudse Sgm Leo Vroman</t>
  </si>
  <si>
    <t>De Grondtoon</t>
  </si>
  <si>
    <t>De Groote Wielen</t>
  </si>
  <si>
    <t>De Haagse Hogeschool</t>
  </si>
  <si>
    <t>De Handreiking</t>
  </si>
  <si>
    <t>De Harlekijn</t>
  </si>
  <si>
    <t>De Harpoen</t>
  </si>
  <si>
    <t>De Hasselbraam</t>
  </si>
  <si>
    <t>De Heerdstee</t>
  </si>
  <si>
    <t>De Hoeksteen</t>
  </si>
  <si>
    <t>De Hoogakker</t>
  </si>
  <si>
    <t>De Horizon</t>
  </si>
  <si>
    <t>De Horizon School</t>
  </si>
  <si>
    <t>De Hunenborg</t>
  </si>
  <si>
    <t>De Huve</t>
  </si>
  <si>
    <t>De Ijsbreker</t>
  </si>
  <si>
    <t>De Jenaplaneet</t>
  </si>
  <si>
    <t>De Jenapleinschool</t>
  </si>
  <si>
    <t>De Kaardebol</t>
  </si>
  <si>
    <t>De Kaleidoskoop</t>
  </si>
  <si>
    <t>De Kameleon</t>
  </si>
  <si>
    <t>De Keerkring</t>
  </si>
  <si>
    <t>De Kempel</t>
  </si>
  <si>
    <t>De Kerneel</t>
  </si>
  <si>
    <t>De Kleine Kapitein</t>
  </si>
  <si>
    <t>De Kleine Wereld</t>
  </si>
  <si>
    <t>De Klimop</t>
  </si>
  <si>
    <t>De Klimroos</t>
  </si>
  <si>
    <t>De Klokbeker</t>
  </si>
  <si>
    <t>De Kloostertuin</t>
  </si>
  <si>
    <t>De Kolkstede School</t>
  </si>
  <si>
    <t>De Kom Sch V So Vso Zmlk</t>
  </si>
  <si>
    <t>De Koperakker</t>
  </si>
  <si>
    <t>De Korenaer</t>
  </si>
  <si>
    <t>De Kosmos</t>
  </si>
  <si>
    <t>De Kriekenhof</t>
  </si>
  <si>
    <t>De Kring</t>
  </si>
  <si>
    <t>De Kruisstraat</t>
  </si>
  <si>
    <t>De Krullevaar</t>
  </si>
  <si>
    <t>De Kubus</t>
  </si>
  <si>
    <t>De Langewieke</t>
  </si>
  <si>
    <t>De Lans</t>
  </si>
  <si>
    <t>De Lasenberg</t>
  </si>
  <si>
    <t>De Leeuwenkuil</t>
  </si>
  <si>
    <t>De Leeuwerik</t>
  </si>
  <si>
    <t>De Lichtboei</t>
  </si>
  <si>
    <t>De Lispeltuut</t>
  </si>
  <si>
    <t>De Marke</t>
  </si>
  <si>
    <t>De Maten</t>
  </si>
  <si>
    <t>De Meander</t>
  </si>
  <si>
    <t>De Meer</t>
  </si>
  <si>
    <t>De Meerwaarde</t>
  </si>
  <si>
    <t>De Meerwaarde Pro</t>
  </si>
  <si>
    <t>De Meidoornschool</t>
  </si>
  <si>
    <t>De Meridiaan</t>
  </si>
  <si>
    <t>De Molenvliet</t>
  </si>
  <si>
    <t>De Morgenster</t>
  </si>
  <si>
    <t>De Nassau</t>
  </si>
  <si>
    <t>De Nieuwe Wiel</t>
  </si>
  <si>
    <t>De Nijenoord</t>
  </si>
  <si>
    <t>De Noorderborch</t>
  </si>
  <si>
    <t>De Noorderpoort</t>
  </si>
  <si>
    <t>De Noordgouw</t>
  </si>
  <si>
    <t>De Oase</t>
  </si>
  <si>
    <t>De Odysee</t>
  </si>
  <si>
    <t>De Omnibus</t>
  </si>
  <si>
    <t>De Ontdekking</t>
  </si>
  <si>
    <t>De Oosthoek School</t>
  </si>
  <si>
    <t>De Optimist</t>
  </si>
  <si>
    <t>De Oranjeschool</t>
  </si>
  <si>
    <t>De Osdorpse Montessori</t>
  </si>
  <si>
    <t>De Parkschool</t>
  </si>
  <si>
    <t>De Passie</t>
  </si>
  <si>
    <t>De Pels</t>
  </si>
  <si>
    <t>De Pijler</t>
  </si>
  <si>
    <t>De Piloot</t>
  </si>
  <si>
    <t>De Pionier</t>
  </si>
  <si>
    <t>De Pionier School</t>
  </si>
  <si>
    <t>De Piramide</t>
  </si>
  <si>
    <t>De Planthof</t>
  </si>
  <si>
    <t>De Ploeg</t>
  </si>
  <si>
    <t>De Polderrakkers</t>
  </si>
  <si>
    <t>De Polle</t>
  </si>
  <si>
    <t>De Poolster</t>
  </si>
  <si>
    <t>De Praktijkschool</t>
  </si>
  <si>
    <t>De Provenier</t>
  </si>
  <si>
    <t>De Rank</t>
  </si>
  <si>
    <t>De Regenboog</t>
  </si>
  <si>
    <t>De Regenboog Jenapl Sch</t>
  </si>
  <si>
    <t>De Regenboog So/Vso Zmlk</t>
  </si>
  <si>
    <t>De Rietgors</t>
  </si>
  <si>
    <t>De Rots</t>
  </si>
  <si>
    <t>De Rozemarn</t>
  </si>
  <si>
    <t>De Rozenhorst</t>
  </si>
  <si>
    <t>De Schakel</t>
  </si>
  <si>
    <t>De Schalmei</t>
  </si>
  <si>
    <t>De Schapendel</t>
  </si>
  <si>
    <t>De Schatgraaf</t>
  </si>
  <si>
    <t>De Schelp</t>
  </si>
  <si>
    <t>De Schouw Basisschool</t>
  </si>
  <si>
    <t>De Schutse</t>
  </si>
  <si>
    <t>De Smithoek</t>
  </si>
  <si>
    <t>De Spelwert</t>
  </si>
  <si>
    <t>De Spiegel</t>
  </si>
  <si>
    <t>De Spoorzoeker</t>
  </si>
  <si>
    <t>De Sprankel</t>
  </si>
  <si>
    <t>De Spreekhoorn</t>
  </si>
  <si>
    <t>De Springplank</t>
  </si>
  <si>
    <t>De Sprong</t>
  </si>
  <si>
    <t>De Stapvoorde</t>
  </si>
  <si>
    <t>De Starter</t>
  </si>
  <si>
    <t>De Steiger</t>
  </si>
  <si>
    <t>De Stelberg V Pc Bo</t>
  </si>
  <si>
    <t>De Ster</t>
  </si>
  <si>
    <t>De Sterrenwachter</t>
  </si>
  <si>
    <t>De Strandwacht</t>
  </si>
  <si>
    <t>De Tamarisk</t>
  </si>
  <si>
    <t>De Tandem</t>
  </si>
  <si>
    <t>De Tjalk</t>
  </si>
  <si>
    <t>De Tjotter</t>
  </si>
  <si>
    <t>De Toekomst</t>
  </si>
  <si>
    <t>De Toermalijn</t>
  </si>
  <si>
    <t>De Toorts</t>
  </si>
  <si>
    <t>De Tovercirkel</t>
  </si>
  <si>
    <t>De Tragellijn</t>
  </si>
  <si>
    <t>De Triangel</t>
  </si>
  <si>
    <t>De Trompetvogel</t>
  </si>
  <si>
    <t>De Troubadour</t>
  </si>
  <si>
    <t>De Trumakkers</t>
  </si>
  <si>
    <t>De Tweewegen</t>
  </si>
  <si>
    <t>De Twijn/De Driemaster</t>
  </si>
  <si>
    <t>De Uilenbrink</t>
  </si>
  <si>
    <t>De Vaart / Vierbeek College</t>
  </si>
  <si>
    <t>De Verrekijker</t>
  </si>
  <si>
    <t>De Vesting</t>
  </si>
  <si>
    <t>De Vier Windstreken</t>
  </si>
  <si>
    <t>De Vierambacht</t>
  </si>
  <si>
    <t>De Vijver</t>
  </si>
  <si>
    <t>De Vijverhof</t>
  </si>
  <si>
    <t>De Vliegende Hollander</t>
  </si>
  <si>
    <t>De Vlieger</t>
  </si>
  <si>
    <t>De Vlierboom</t>
  </si>
  <si>
    <t>De Vlinder</t>
  </si>
  <si>
    <t>De Vlinderboom Pcb</t>
  </si>
  <si>
    <t>De Vlinderschool</t>
  </si>
  <si>
    <t>De Vonder</t>
  </si>
  <si>
    <t>De Voorde</t>
  </si>
  <si>
    <t>De Voorsprong</t>
  </si>
  <si>
    <t>De Vrije School</t>
  </si>
  <si>
    <t>De Vuurtoren</t>
  </si>
  <si>
    <t>De Vuurvogel</t>
  </si>
  <si>
    <t>De Vuurvogel, Opb Daltonschool</t>
  </si>
  <si>
    <t>De Waterlelie</t>
  </si>
  <si>
    <t>De Waterwolf</t>
  </si>
  <si>
    <t>De Weerklank</t>
  </si>
  <si>
    <t>De Wegwijzer</t>
  </si>
  <si>
    <t>De Weidevogel</t>
  </si>
  <si>
    <t>De Weijerhof</t>
  </si>
  <si>
    <t>De Wereldwijzer</t>
  </si>
  <si>
    <t>De Werf</t>
  </si>
  <si>
    <t>De Werveling Basisschool</t>
  </si>
  <si>
    <t>De Wheemschool</t>
  </si>
  <si>
    <t>De Wiek</t>
  </si>
  <si>
    <t>De Wierde</t>
  </si>
  <si>
    <t>De Wildschut</t>
  </si>
  <si>
    <t>De Wilgenburg</t>
  </si>
  <si>
    <t>De Winde</t>
  </si>
  <si>
    <t>De Windroos</t>
  </si>
  <si>
    <t>De Wingerd</t>
  </si>
  <si>
    <t>De Wissel</t>
  </si>
  <si>
    <t>De Witakker</t>
  </si>
  <si>
    <t>De Witte School</t>
  </si>
  <si>
    <t>De Wizzert</t>
  </si>
  <si>
    <t>De Wynwizer</t>
  </si>
  <si>
    <t>De Ynlaet</t>
  </si>
  <si>
    <t>De Zeester</t>
  </si>
  <si>
    <t>De Zegge</t>
  </si>
  <si>
    <t>De Zevensprong</t>
  </si>
  <si>
    <t>De Zevenster</t>
  </si>
  <si>
    <t>De Zonnebloem</t>
  </si>
  <si>
    <t>De Zonnehoek</t>
  </si>
  <si>
    <t>De Zonnestraal</t>
  </si>
  <si>
    <t>De Zonnewijzer</t>
  </si>
  <si>
    <t>De Zwanebloem</t>
  </si>
  <si>
    <t>De Zwengel</t>
  </si>
  <si>
    <t>De Zwerm</t>
  </si>
  <si>
    <t>Delftlanden</t>
  </si>
  <si>
    <t>Dendroncollege</t>
  </si>
  <si>
    <t>Develsteincollege</t>
  </si>
  <si>
    <t>Deventer Montessori Sch</t>
  </si>
  <si>
    <t>Dockingacollege</t>
  </si>
  <si>
    <t>Dok12</t>
  </si>
  <si>
    <t>Dokter Cp V Leersumsch</t>
  </si>
  <si>
    <t>Dollard College</t>
  </si>
  <si>
    <t>Dom Helder Camara Bs</t>
  </si>
  <si>
    <t>Dominee Fortgensschool</t>
  </si>
  <si>
    <t>Dominicus</t>
  </si>
  <si>
    <t>Don Bosco College</t>
  </si>
  <si>
    <t>Don Bosco School</t>
  </si>
  <si>
    <t>Dongemond College</t>
  </si>
  <si>
    <t>Dorpsschool</t>
  </si>
  <si>
    <t>Dr A Schweitzerschool</t>
  </si>
  <si>
    <t>Dr A V Voorthuysenschool</t>
  </si>
  <si>
    <t>Dr A Verschoor School</t>
  </si>
  <si>
    <t>Dr Aletta Jacobs College</t>
  </si>
  <si>
    <t>Dr Aletta Jacobssch</t>
  </si>
  <si>
    <t>Dr E Boekman</t>
  </si>
  <si>
    <t>Dr H Bavinckschool</t>
  </si>
  <si>
    <t>Dr K Schilderschool</t>
  </si>
  <si>
    <t>Dr M M Den Hertogschool</t>
  </si>
  <si>
    <t>Dr Maarten Luther</t>
  </si>
  <si>
    <t>Dr Martin Luther Kingsch</t>
  </si>
  <si>
    <t>Dr Schaepman-School</t>
  </si>
  <si>
    <t>Dr. A. Schweitzerschool</t>
  </si>
  <si>
    <t>Dr. H. Bavinckschool</t>
  </si>
  <si>
    <t>Dr. H. Boumanschool</t>
  </si>
  <si>
    <t>Dreefschool V Pc Bso</t>
  </si>
  <si>
    <t>Driestar Educatief</t>
  </si>
  <si>
    <t>Ds C De Ridderschool</t>
  </si>
  <si>
    <t>Ds D.A. Van Den Boschschool</t>
  </si>
  <si>
    <t>Ds G H Kerstenschool</t>
  </si>
  <si>
    <t>Ds G.H. Kerstenschool</t>
  </si>
  <si>
    <t>Ds J Polyanderschool</t>
  </si>
  <si>
    <t>Ds Johannes Bogermansch</t>
  </si>
  <si>
    <t>Ds Matzerschool</t>
  </si>
  <si>
    <t>Ds Pieter V Dijkeschool</t>
  </si>
  <si>
    <t>Dynamiek</t>
  </si>
  <si>
    <t>Eben Haezersch</t>
  </si>
  <si>
    <t>Eben Haezerschool</t>
  </si>
  <si>
    <t>Eben Haezer-School</t>
  </si>
  <si>
    <t>Eben-Haezerschool</t>
  </si>
  <si>
    <t>Ebs Deventer</t>
  </si>
  <si>
    <t>Eckartcollege</t>
  </si>
  <si>
    <t>Edudelta College Middelharnis</t>
  </si>
  <si>
    <t>Edudelta Onderwijsgroep</t>
  </si>
  <si>
    <t>Eduviersch Dr Herman Bekius</t>
  </si>
  <si>
    <t>Eduvierschool De Anger</t>
  </si>
  <si>
    <t>Eemsdelta College</t>
  </si>
  <si>
    <t>Eerste Leidse Schoolver</t>
  </si>
  <si>
    <t>Eerste Montessorischool</t>
  </si>
  <si>
    <t>Einstein Lyceum</t>
  </si>
  <si>
    <t>Ekkersbeek</t>
  </si>
  <si>
    <t>Elckerlyc</t>
  </si>
  <si>
    <t>Elde College Schijndel</t>
  </si>
  <si>
    <t>Elzendaalcollege</t>
  </si>
  <si>
    <t>Emelwerda College</t>
  </si>
  <si>
    <t>Emile Wesly Basisschool</t>
  </si>
  <si>
    <t>Emmacollege</t>
  </si>
  <si>
    <t>Emmaschool</t>
  </si>
  <si>
    <t>Emmaus School</t>
  </si>
  <si>
    <t>Emmauscollege</t>
  </si>
  <si>
    <t>Enschedese Schoolverenig</t>
  </si>
  <si>
    <t>Erfgooiers College</t>
  </si>
  <si>
    <t>Esloo Onderwijsgroep</t>
  </si>
  <si>
    <t>Esprit Scholen</t>
  </si>
  <si>
    <t>Etty Hillesum Lyceum</t>
  </si>
  <si>
    <t>Europaschool</t>
  </si>
  <si>
    <t>Farel College</t>
  </si>
  <si>
    <t>Fatima School</t>
  </si>
  <si>
    <t>Fioretticollege</t>
  </si>
  <si>
    <t>Floris Radewijnsz School</t>
  </si>
  <si>
    <t>Focus</t>
  </si>
  <si>
    <t>Fons Olterdissen School</t>
  </si>
  <si>
    <t>Fons Vitae Lyceum</t>
  </si>
  <si>
    <t>Fontanusschool Geref Bo</t>
  </si>
  <si>
    <t>Fontys Hogescholen</t>
  </si>
  <si>
    <t>Franciscusschool V Rk Bo</t>
  </si>
  <si>
    <t>Frans Ten Bosch</t>
  </si>
  <si>
    <t>Freinetsch Delft Opb Bso</t>
  </si>
  <si>
    <t>Futura College</t>
  </si>
  <si>
    <t>Gabrielschool Jenaplan</t>
  </si>
  <si>
    <t>Gazelle</t>
  </si>
  <si>
    <t>Gerardus Majellaschool</t>
  </si>
  <si>
    <t>Gerardusschool</t>
  </si>
  <si>
    <t>Geref Basissch Benjamin</t>
  </si>
  <si>
    <t>Geref Basissch De Cirkel</t>
  </si>
  <si>
    <t>Geref Basissch De Rank</t>
  </si>
  <si>
    <t>Geref Basissch Domino</t>
  </si>
  <si>
    <t>Geref Bs De Fakkel</t>
  </si>
  <si>
    <t>Geref Bs De Triangel</t>
  </si>
  <si>
    <t>Geref Bs De Wegwijzer</t>
  </si>
  <si>
    <t>Geref Bs Johannes Calvyn</t>
  </si>
  <si>
    <t>Geref Bs P Jongeling</t>
  </si>
  <si>
    <t>Geref Bs 'T Schrijvertje</t>
  </si>
  <si>
    <t>Geref Sgm Randstad</t>
  </si>
  <si>
    <t>Gereformeerde Basissch</t>
  </si>
  <si>
    <t>Gereformeerde Hogeschool</t>
  </si>
  <si>
    <t>Gerhardschool</t>
  </si>
  <si>
    <t>Gerrit Komrij College</t>
  </si>
  <si>
    <t>Gerrit Rietveld College</t>
  </si>
  <si>
    <t>Gevers Deynootschool</t>
  </si>
  <si>
    <t>Gideonschool Basisschool</t>
  </si>
  <si>
    <t>Globe</t>
  </si>
  <si>
    <t>Globe College</t>
  </si>
  <si>
    <t>Goede Herderschool Pc</t>
  </si>
  <si>
    <t>Gomarus College</t>
  </si>
  <si>
    <t>Gomarusschool S.G.</t>
  </si>
  <si>
    <t>Gooise Scholenfederatie</t>
  </si>
  <si>
    <t>Gr V Prinsterer Basissch</t>
  </si>
  <si>
    <t>Graaf Huyn College</t>
  </si>
  <si>
    <t>Grafisch Lyceum Utrecht</t>
  </si>
  <si>
    <t>Grienden College</t>
  </si>
  <si>
    <t>Griftschool</t>
  </si>
  <si>
    <t>Groen V Prinsterer</t>
  </si>
  <si>
    <t>Grotiuscollege</t>
  </si>
  <si>
    <t>Gymn Vh Bernardinuscoll</t>
  </si>
  <si>
    <t>Gymnasium Apeldoorn</t>
  </si>
  <si>
    <t>Gymnasium Celeanum</t>
  </si>
  <si>
    <t>H N Werkman College</t>
  </si>
  <si>
    <t>Haarlem College</t>
  </si>
  <si>
    <t>Haemstede Barger Mavo</t>
  </si>
  <si>
    <t>Hamalandschool</t>
  </si>
  <si>
    <t>Hannie Schaft Basissch</t>
  </si>
  <si>
    <t>Hart De Ruyterschool</t>
  </si>
  <si>
    <t>Hartenlustsch V Mavo</t>
  </si>
  <si>
    <t>Has Hogeschool</t>
  </si>
  <si>
    <t>Hasselbraam</t>
  </si>
  <si>
    <t>Heerenlanden College</t>
  </si>
  <si>
    <t>Heilig Hart Basisschool</t>
  </si>
  <si>
    <t>Heilige Familieschool</t>
  </si>
  <si>
    <t>Heldringschool</t>
  </si>
  <si>
    <t>Heliomare Onderwijs</t>
  </si>
  <si>
    <t>Herbert Vissers College</t>
  </si>
  <si>
    <t>Herlecollege</t>
  </si>
  <si>
    <t>Herman Jordanlyceum</t>
  </si>
  <si>
    <t>Herman Jozef-School</t>
  </si>
  <si>
    <t>Hervormd Lyceum West</t>
  </si>
  <si>
    <t>Het Aladon</t>
  </si>
  <si>
    <t>Het Amsterdams Lyceum</t>
  </si>
  <si>
    <t>Het Assink Lyceum</t>
  </si>
  <si>
    <t>Het Baarnsch Lyceum</t>
  </si>
  <si>
    <t>Het Baken</t>
  </si>
  <si>
    <t>Het Baken Ii</t>
  </si>
  <si>
    <t>Het Berkenhofcollege</t>
  </si>
  <si>
    <t>Het Carillon</t>
  </si>
  <si>
    <t>Het College</t>
  </si>
  <si>
    <t>Het College Vos</t>
  </si>
  <si>
    <t>Het Drieluik</t>
  </si>
  <si>
    <t>Het Emaus College</t>
  </si>
  <si>
    <t>Het Erf</t>
  </si>
  <si>
    <t>Het Galjoen</t>
  </si>
  <si>
    <t>Het Hooghuis</t>
  </si>
  <si>
    <t>Het Kompas</t>
  </si>
  <si>
    <t>Het Kompas Pc Basissch</t>
  </si>
  <si>
    <t>Het Kwadrant Prakt Ond</t>
  </si>
  <si>
    <t>Het Lichtbaken</t>
  </si>
  <si>
    <t>Het Lichtschip Cbs</t>
  </si>
  <si>
    <t>Het Maaslandcollege</t>
  </si>
  <si>
    <t>Het Molenduin</t>
  </si>
  <si>
    <t>Het Mozaèek</t>
  </si>
  <si>
    <t>Het Mozaiek</t>
  </si>
  <si>
    <t>Het Nieuwe Lyceum</t>
  </si>
  <si>
    <t>Het Open Venster</t>
  </si>
  <si>
    <t>Het Palet</t>
  </si>
  <si>
    <t>Het Plein</t>
  </si>
  <si>
    <t>Het Pluspunt</t>
  </si>
  <si>
    <t>Het Poortje</t>
  </si>
  <si>
    <t>Het Prisma</t>
  </si>
  <si>
    <t>Het Prisma  (Vso-Mg)</t>
  </si>
  <si>
    <t>Het Rijnlands Lyc</t>
  </si>
  <si>
    <t>Het Rijnlands Lyceum</t>
  </si>
  <si>
    <t>Het Rondeel</t>
  </si>
  <si>
    <t>Het Ruimteschip</t>
  </si>
  <si>
    <t>Het Schoonhovens College</t>
  </si>
  <si>
    <t>Het Segment School V Pro</t>
  </si>
  <si>
    <t>Het Spectrum</t>
  </si>
  <si>
    <t>Het Startpunt</t>
  </si>
  <si>
    <t>Het Stedelijk</t>
  </si>
  <si>
    <t>Het Talent</t>
  </si>
  <si>
    <t>Het Vianova</t>
  </si>
  <si>
    <t>Het Vlietland College</t>
  </si>
  <si>
    <t>Het Waterland</t>
  </si>
  <si>
    <t>Het Zwaluwnest Basisschool</t>
  </si>
  <si>
    <t>Het Zwanenbos</t>
  </si>
  <si>
    <t>Heyenoordsch</t>
  </si>
  <si>
    <t>Heyerdahl College</t>
  </si>
  <si>
    <t>Hildegardisschool</t>
  </si>
  <si>
    <t>Hilversumse Schoolver</t>
  </si>
  <si>
    <t>Hoenderloo College Voor Vso</t>
  </si>
  <si>
    <t>Hogeland College</t>
  </si>
  <si>
    <t>Hogeschool Leiden</t>
  </si>
  <si>
    <t>Hogeschool Van Amsterdam</t>
  </si>
  <si>
    <t>Hogeschool Van Hall Larenstein</t>
  </si>
  <si>
    <t>Holendrecht</t>
  </si>
  <si>
    <t>Hondsrug College</t>
  </si>
  <si>
    <t>Hotelschool The Hague</t>
  </si>
  <si>
    <t>Houtens</t>
  </si>
  <si>
    <t>Hs Der Kunsten Den Haag</t>
  </si>
  <si>
    <t>Hs Edith Stein</t>
  </si>
  <si>
    <t>Hs Ipabo Amsterdam Alkma</t>
  </si>
  <si>
    <t>Hs Van Arnhem En Nijmegen</t>
  </si>
  <si>
    <t>Hs Vd Kunsten Utrecht</t>
  </si>
  <si>
    <t>Huygens</t>
  </si>
  <si>
    <t>Hz</t>
  </si>
  <si>
    <t>Ibs De Twamester</t>
  </si>
  <si>
    <t>Ic Bs De Eschmarke</t>
  </si>
  <si>
    <t>Ichthus College</t>
  </si>
  <si>
    <t>Ichthusschool</t>
  </si>
  <si>
    <t>Ichtusschool</t>
  </si>
  <si>
    <t>Idenburgschool</t>
  </si>
  <si>
    <t>Ijburg College</t>
  </si>
  <si>
    <t>Ijdoorn-School</t>
  </si>
  <si>
    <t>Ijsselcollege</t>
  </si>
  <si>
    <t>Immanuelschool</t>
  </si>
  <si>
    <t>Inst V Orthopedagog Ond</t>
  </si>
  <si>
    <t>Instelling Vo Deurne</t>
  </si>
  <si>
    <t>Iselinge Hogeschool</t>
  </si>
  <si>
    <t>Isendoorn College</t>
  </si>
  <si>
    <t>Isg Arcus</t>
  </si>
  <si>
    <t>Isl Bs Al Iman</t>
  </si>
  <si>
    <t>Isl. Bs. Yunus Emre</t>
  </si>
  <si>
    <t>Islam Bs Aboe Da'Oed</t>
  </si>
  <si>
    <t>Islam Bs As Soeffah</t>
  </si>
  <si>
    <t>Islam Sgm Ibn Ghaldoun</t>
  </si>
  <si>
    <t>Isw</t>
  </si>
  <si>
    <t>It Holdersnest</t>
  </si>
  <si>
    <t>J C P Salverda Skoalle</t>
  </si>
  <si>
    <t>J J Boumanschool</t>
  </si>
  <si>
    <t>J Jaspersschool</t>
  </si>
  <si>
    <t>J Ligthartsch Rendierhof</t>
  </si>
  <si>
    <t>J V Br College Vest Deltaweg</t>
  </si>
  <si>
    <t>J V Br College Vest Molenstr</t>
  </si>
  <si>
    <t>J.D. Van Arkelschool</t>
  </si>
  <si>
    <t>J.H. Snijdersschool</t>
  </si>
  <si>
    <t>Jac P Thijsse College</t>
  </si>
  <si>
    <t>Jacob Maris-School</t>
  </si>
  <si>
    <t>Jacob Roelandslyceum</t>
  </si>
  <si>
    <t>Jacobus Fruijtier Sgm</t>
  </si>
  <si>
    <t>Jan Arentsz Chr Sgm</t>
  </si>
  <si>
    <t>Jan Baptist</t>
  </si>
  <si>
    <t>Jan Hein Donnerschool</t>
  </si>
  <si>
    <t>Jan Ligthartbs</t>
  </si>
  <si>
    <t>Jan Ligthartsch</t>
  </si>
  <si>
    <t>Jan Ligthartsch Driecant</t>
  </si>
  <si>
    <t>Jan Ligthartschool</t>
  </si>
  <si>
    <t>Jan Nieuwenhuizenschool</t>
  </si>
  <si>
    <t>Jan Tinbergen College</t>
  </si>
  <si>
    <t>Jenaplan Bs 'T Hogeland</t>
  </si>
  <si>
    <t>Jenaplansch De Overkant</t>
  </si>
  <si>
    <t>Jenaplansch De Waterval</t>
  </si>
  <si>
    <t>Jenaplanschool Antonius Abt</t>
  </si>
  <si>
    <t>Jeroen</t>
  </si>
  <si>
    <t>Jeroen Bosch College</t>
  </si>
  <si>
    <t>Jhr Willem Versluijssch</t>
  </si>
  <si>
    <t>Joh De Wittgymnasium</t>
  </si>
  <si>
    <t>Joh Fontanus College</t>
  </si>
  <si>
    <t>Joh V Oldenbarnevelt</t>
  </si>
  <si>
    <t>Johan De Witt           Scholengroep</t>
  </si>
  <si>
    <t>Johan Frisoschool</t>
  </si>
  <si>
    <t>Johannes Calvijnschool</t>
  </si>
  <si>
    <t>Johannes Calvijn-School</t>
  </si>
  <si>
    <t>Johannes De Doperschool</t>
  </si>
  <si>
    <t>Joop Westerweel Sch</t>
  </si>
  <si>
    <t>Jorisschool</t>
  </si>
  <si>
    <t>Joseph Haydn-School</t>
  </si>
  <si>
    <t>Josephschool</t>
  </si>
  <si>
    <t>Juliana V Stolbergschool</t>
  </si>
  <si>
    <t>Julianaschool</t>
  </si>
  <si>
    <t>K Norel-School</t>
  </si>
  <si>
    <t>K.B.S. Erve Hooijerinck</t>
  </si>
  <si>
    <t>Kaj Munk College</t>
  </si>
  <si>
    <t>Kalsbeek College</t>
  </si>
  <si>
    <t>Kardinaal Alfrink-School</t>
  </si>
  <si>
    <t>Kath Bs De Zandberg</t>
  </si>
  <si>
    <t>Kath Bs Montessorischool</t>
  </si>
  <si>
    <t>Kath Bs Pieter Bas</t>
  </si>
  <si>
    <t>Kath Pabo Zwolle</t>
  </si>
  <si>
    <t>Kath Sgm De Breul</t>
  </si>
  <si>
    <t>Kath St Janschool</t>
  </si>
  <si>
    <t>Kbs Daltonschool Jeanne D'Arc</t>
  </si>
  <si>
    <t>Kbs De Bolster</t>
  </si>
  <si>
    <t>Kbs De Horizon</t>
  </si>
  <si>
    <t>Kbs De Notenbalk</t>
  </si>
  <si>
    <t>Kbs De Regenboog</t>
  </si>
  <si>
    <t>Kbs De Vonder</t>
  </si>
  <si>
    <t>Kbs De Wegwijzer</t>
  </si>
  <si>
    <t>Kbs St. Jozef</t>
  </si>
  <si>
    <t>Kbs Van Doorn</t>
  </si>
  <si>
    <t>Kbs Willibrordus</t>
  </si>
  <si>
    <t>Kees Valkensteinschool</t>
  </si>
  <si>
    <t>Keijzerschool</t>
  </si>
  <si>
    <t>Kennemer Praktijkschool</t>
  </si>
  <si>
    <t>Kentalis Compas</t>
  </si>
  <si>
    <t>Kentalis Dr Pcm Bosschool</t>
  </si>
  <si>
    <t>Kentalis Dr.J. De Graafschool</t>
  </si>
  <si>
    <t>Kentalis Enkschool</t>
  </si>
  <si>
    <t>Kentalis Guyotschool Voor Vso</t>
  </si>
  <si>
    <t>Kentalis Martinus Van Beek</t>
  </si>
  <si>
    <t>Kentalis Talent A</t>
  </si>
  <si>
    <t>Kentalis Talent B</t>
  </si>
  <si>
    <t>Kentalis Tine Marcusschool</t>
  </si>
  <si>
    <t>Kiezel En Kei</t>
  </si>
  <si>
    <t>Klavertje 4</t>
  </si>
  <si>
    <t>Klavertje Vier</t>
  </si>
  <si>
    <t>Klimopschool</t>
  </si>
  <si>
    <t>Klinkers</t>
  </si>
  <si>
    <t>Kon Beatrixschool</t>
  </si>
  <si>
    <t>Kon Emmaschool V Pc Bso</t>
  </si>
  <si>
    <t>Kon Wilhelmina School</t>
  </si>
  <si>
    <t>Kon Wilhelminaschool</t>
  </si>
  <si>
    <t>Kon Wilhelmina-School</t>
  </si>
  <si>
    <t>Kon Willem Ii College</t>
  </si>
  <si>
    <t>Kon. Visio Onderwijs Huizen</t>
  </si>
  <si>
    <t>Kon. Visio Onderwijs Zuid</t>
  </si>
  <si>
    <t>Koningin Beatrixschool</t>
  </si>
  <si>
    <t>Koningin Emmaschool</t>
  </si>
  <si>
    <t>Koningin Julianaschool</t>
  </si>
  <si>
    <t>Koningin Wilhelmina College</t>
  </si>
  <si>
    <t>Kornak</t>
  </si>
  <si>
    <t>Korte Vlietsch Voor Zmlk</t>
  </si>
  <si>
    <t>Kortland</t>
  </si>
  <si>
    <t>Kraaienest</t>
  </si>
  <si>
    <t>Krimpenerwaard College</t>
  </si>
  <si>
    <t>Kristallis</t>
  </si>
  <si>
    <t>Kse 00Kv</t>
  </si>
  <si>
    <t>Kwadrant Scholengroep</t>
  </si>
  <si>
    <t>Land. Ond. Aan Varende Kind</t>
  </si>
  <si>
    <t>Lauwers College</t>
  </si>
  <si>
    <t>Lch</t>
  </si>
  <si>
    <t>Lea Dasbergschool</t>
  </si>
  <si>
    <t>Leidsche Rijn College</t>
  </si>
  <si>
    <t>Leonardo College</t>
  </si>
  <si>
    <t>Liduina</t>
  </si>
  <si>
    <t>Liduinaschool</t>
  </si>
  <si>
    <t>Liemers College</t>
  </si>
  <si>
    <t>Linde College</t>
  </si>
  <si>
    <t>Lmc Pro Huismanstraat</t>
  </si>
  <si>
    <t>Lmc Pro Talingstraat</t>
  </si>
  <si>
    <t>Lorentz</t>
  </si>
  <si>
    <t>Lorentz Casimir Lyceum</t>
  </si>
  <si>
    <t>Lorentz Groep</t>
  </si>
  <si>
    <t>Los Hoes</t>
  </si>
  <si>
    <t>Louise De Colignyschool</t>
  </si>
  <si>
    <t>Lsg-Rentray Onderwijs</t>
  </si>
  <si>
    <t>Ludger College</t>
  </si>
  <si>
    <t>Ludgerschool</t>
  </si>
  <si>
    <t>Lukasschool</t>
  </si>
  <si>
    <t>Lyceum Bisschop Bekkers</t>
  </si>
  <si>
    <t>Lyceum Schravenlant</t>
  </si>
  <si>
    <t>Lyts Luchtenveldskoalle</t>
  </si>
  <si>
    <t>Maartenscollege</t>
  </si>
  <si>
    <t>Maerlant</t>
  </si>
  <si>
    <t>Maria Basisschool</t>
  </si>
  <si>
    <t>Maria In Campisschool</t>
  </si>
  <si>
    <t>Mariabasisschool</t>
  </si>
  <si>
    <t>Mariaschool</t>
  </si>
  <si>
    <t>Marienbornschool</t>
  </si>
  <si>
    <t>Markland College Oudenbosch</t>
  </si>
  <si>
    <t>Markland College Zevenbergen</t>
  </si>
  <si>
    <t>Marne College</t>
  </si>
  <si>
    <t>Marnix Academie</t>
  </si>
  <si>
    <t>Marnix College</t>
  </si>
  <si>
    <t>Marnix Gymnasium</t>
  </si>
  <si>
    <t>Martinus College</t>
  </si>
  <si>
    <t>Maurice Maeterlincksch</t>
  </si>
  <si>
    <t>Maurick College</t>
  </si>
  <si>
    <t>Mavo Schravenlant Xl</t>
  </si>
  <si>
    <t>Mavoschool Sancta Maria</t>
  </si>
  <si>
    <t>Max Velthuijs</t>
  </si>
  <si>
    <t>Mbo Utrecht</t>
  </si>
  <si>
    <t>Mca</t>
  </si>
  <si>
    <t>Meander</t>
  </si>
  <si>
    <t>Mediacollege Amsterdam  Ma</t>
  </si>
  <si>
    <t>Meerwegen College</t>
  </si>
  <si>
    <t>Meester Duisterhoutsch</t>
  </si>
  <si>
    <t>Melanchthon</t>
  </si>
  <si>
    <t>Mendel College</t>
  </si>
  <si>
    <t>Merewade College</t>
  </si>
  <si>
    <t>Meridiaancollege Rk Sgm</t>
  </si>
  <si>
    <t>Merlijn</t>
  </si>
  <si>
    <t>Merwedeschool</t>
  </si>
  <si>
    <t>Met</t>
  </si>
  <si>
    <t>Mgr A E Rientjes Mavo</t>
  </si>
  <si>
    <t>Mgr Bekkers School</t>
  </si>
  <si>
    <t>Mgr Frencken College</t>
  </si>
  <si>
    <t>Michaçlschool</t>
  </si>
  <si>
    <t>Michiel De Ruyter</t>
  </si>
  <si>
    <t>Mijnschool</t>
  </si>
  <si>
    <t>Mikado</t>
  </si>
  <si>
    <t>Mill-Hillcollege</t>
  </si>
  <si>
    <t>Minkema College</t>
  </si>
  <si>
    <t>Mobiel</t>
  </si>
  <si>
    <t>Mollerlyceum Rk Sgm</t>
  </si>
  <si>
    <t>Mondial College</t>
  </si>
  <si>
    <t>Mondriaan College</t>
  </si>
  <si>
    <t>Montessori Basisschool</t>
  </si>
  <si>
    <t>Montessori College</t>
  </si>
  <si>
    <t>Montessorieschool De    Vleugel</t>
  </si>
  <si>
    <t>Montessorisch Leidschenv</t>
  </si>
  <si>
    <t>Montessorisch Maassluis</t>
  </si>
  <si>
    <t>Montessorisch Veenendaal</t>
  </si>
  <si>
    <t>Montessorisch Waalsdorp</t>
  </si>
  <si>
    <t>Montessorischool</t>
  </si>
  <si>
    <t>Montessorischool Oosterhout</t>
  </si>
  <si>
    <t>Montessorischool Centrum</t>
  </si>
  <si>
    <t>Montessorischool Vaassen</t>
  </si>
  <si>
    <t>Montessorischool Venray</t>
  </si>
  <si>
    <t>Montessorischool Zuid</t>
  </si>
  <si>
    <t>Mr De Jonghschool</t>
  </si>
  <si>
    <t>Mr Harm Smeenge School</t>
  </si>
  <si>
    <t>Mundium College</t>
  </si>
  <si>
    <t>Munnikenheide College</t>
  </si>
  <si>
    <t>Murmellius</t>
  </si>
  <si>
    <t>Mytylsch De Trappenberg</t>
  </si>
  <si>
    <t>Mytylsch Tilburg</t>
  </si>
  <si>
    <t>Mytylschool</t>
  </si>
  <si>
    <t>Mytylschool De Brug</t>
  </si>
  <si>
    <t>Mytylschool De Schalm</t>
  </si>
  <si>
    <t>'N Esch</t>
  </si>
  <si>
    <t>Nassauschool</t>
  </si>
  <si>
    <t>Newmancollege</t>
  </si>
  <si>
    <t>Nh Basisschool De Zaaier</t>
  </si>
  <si>
    <t>Nhl</t>
  </si>
  <si>
    <t>Nhtv Breda</t>
  </si>
  <si>
    <t>Nicolaas Basisschool</t>
  </si>
  <si>
    <t>Nicolaasschool</t>
  </si>
  <si>
    <t>Nieuwe Baarnse School</t>
  </si>
  <si>
    <t>Nieuwe Regentesseschool</t>
  </si>
  <si>
    <t>Niftarlake College</t>
  </si>
  <si>
    <t>Nijmeegse Sgm Groenewoud</t>
  </si>
  <si>
    <t>Niko Tinbergen</t>
  </si>
  <si>
    <t>Nimeto Sgm V Mbo Kmbo</t>
  </si>
  <si>
    <t>Noorderlicht</t>
  </si>
  <si>
    <t>Nordwin College</t>
  </si>
  <si>
    <t>Notenkraker</t>
  </si>
  <si>
    <t>Notter School M D Bijbel</t>
  </si>
  <si>
    <t>Nova College</t>
  </si>
  <si>
    <t>Nsv2</t>
  </si>
  <si>
    <t>Nuborgh College</t>
  </si>
  <si>
    <t>Nutsbasissch</t>
  </si>
  <si>
    <t>Nutsbasissch Laan V Poot</t>
  </si>
  <si>
    <t>Nutsbasissch Mm Boldingh</t>
  </si>
  <si>
    <t>Nutsscholen De Meent</t>
  </si>
  <si>
    <t>Nutsschool Lankforst</t>
  </si>
  <si>
    <t>O.B.S. De Dobbelsteen</t>
  </si>
  <si>
    <t>O.B.S. De Eglantier Tanthof</t>
  </si>
  <si>
    <t>O.B.S. De Krullevaar</t>
  </si>
  <si>
    <t>O.B.S. De Piramide</t>
  </si>
  <si>
    <t>O.B.S. Het Slingertouw</t>
  </si>
  <si>
    <t>O.B.S.Theo Thijssen</t>
  </si>
  <si>
    <t>O.G. Heldringschool</t>
  </si>
  <si>
    <t>O.S.V.O. M.L. Kingschool</t>
  </si>
  <si>
    <t>Oan 'T Skipperspijpke</t>
  </si>
  <si>
    <t>Obadjaschool</t>
  </si>
  <si>
    <t>Obd De Dromedaris</t>
  </si>
  <si>
    <t>Obs Apollo</t>
  </si>
  <si>
    <t>Obs Aurora</t>
  </si>
  <si>
    <t>Obs Beatrix-School</t>
  </si>
  <si>
    <t>Obs Bellefleur</t>
  </si>
  <si>
    <t>Obs Bommelstein</t>
  </si>
  <si>
    <t>Obs Brandevoort</t>
  </si>
  <si>
    <t>Obs Bs De Robbedoes</t>
  </si>
  <si>
    <t>Obs Caleidoscoop</t>
  </si>
  <si>
    <t>Obs Cranendonck</t>
  </si>
  <si>
    <t>Obs De Achtbaan</t>
  </si>
  <si>
    <t>Obs De Achtsprong</t>
  </si>
  <si>
    <t>Obs De Akker</t>
  </si>
  <si>
    <t>Obs De Anwende</t>
  </si>
  <si>
    <t>Obs De Archipel</t>
  </si>
  <si>
    <t>Obs De Beemd</t>
  </si>
  <si>
    <t>Obs De Berkel</t>
  </si>
  <si>
    <t>Obs De Bienekebolders</t>
  </si>
  <si>
    <t>Obs De Bongerd</t>
  </si>
  <si>
    <t>Obs De Branink</t>
  </si>
  <si>
    <t>Obs De Brink</t>
  </si>
  <si>
    <t>Obs De Cirkel</t>
  </si>
  <si>
    <t>Obs De Compositie</t>
  </si>
  <si>
    <t>Obs De Delta</t>
  </si>
  <si>
    <t>Obs De Draaimolen</t>
  </si>
  <si>
    <t>Obs De Driekleur</t>
  </si>
  <si>
    <t>Obs De Duizendpoot</t>
  </si>
  <si>
    <t>Obs De Dukdalf</t>
  </si>
  <si>
    <t>Obs De Eendracht</t>
  </si>
  <si>
    <t>Obs De Eendragt</t>
  </si>
  <si>
    <t>Obs De Flierefluiter</t>
  </si>
  <si>
    <t>Obs De Fontein</t>
  </si>
  <si>
    <t>Obs De Gelderlandschool</t>
  </si>
  <si>
    <t>Obs De Gentiaan</t>
  </si>
  <si>
    <t>Obs De Hagenpoort</t>
  </si>
  <si>
    <t>Obs De Hasselbraam</t>
  </si>
  <si>
    <t>Obs De Hobbitstee</t>
  </si>
  <si>
    <t>Obs De Horizon</t>
  </si>
  <si>
    <t>Obs De Huet</t>
  </si>
  <si>
    <t>Obs De Ijsselhof</t>
  </si>
  <si>
    <t>Obs De Jagersplas</t>
  </si>
  <si>
    <t>Obs De Kameleon</t>
  </si>
  <si>
    <t>Obs De Kikkenduut</t>
  </si>
  <si>
    <t>Obs De Klimboom</t>
  </si>
  <si>
    <t>Obs De Klimop</t>
  </si>
  <si>
    <t>Obs De Klokkebei</t>
  </si>
  <si>
    <t>Obs De Koekoek</t>
  </si>
  <si>
    <t>Obs De Korenbloem</t>
  </si>
  <si>
    <t>Obs De Kring/H Schaft</t>
  </si>
  <si>
    <t>Obs De Kromme Akkers</t>
  </si>
  <si>
    <t>Obs De Krullevaar</t>
  </si>
  <si>
    <t>Obs De Kubus</t>
  </si>
  <si>
    <t>Obs De Linde</t>
  </si>
  <si>
    <t>Obs De Lisdodde</t>
  </si>
  <si>
    <t>Obs De Lispeltuut</t>
  </si>
  <si>
    <t>Obs De Marke</t>
  </si>
  <si>
    <t>Obs De Markesteen</t>
  </si>
  <si>
    <t>Obs De Meander</t>
  </si>
  <si>
    <t>Obs De Moolhoek</t>
  </si>
  <si>
    <t>Obs De Muze</t>
  </si>
  <si>
    <t>Obs De Notenkraker</t>
  </si>
  <si>
    <t>Obs De Octopus</t>
  </si>
  <si>
    <t>Obs De Ommewending</t>
  </si>
  <si>
    <t>Obs De Omnibus</t>
  </si>
  <si>
    <t>Obs De Oudvaart</t>
  </si>
  <si>
    <t>Obs De Panda</t>
  </si>
  <si>
    <t>Obs De Parel</t>
  </si>
  <si>
    <t>Obs De Peperhof</t>
  </si>
  <si>
    <t>Obs De Peppel</t>
  </si>
  <si>
    <t>Obs De Peppelaer</t>
  </si>
  <si>
    <t>Obs De Pijler</t>
  </si>
  <si>
    <t>Obs De Pionier</t>
  </si>
  <si>
    <t>Obs De Plaats</t>
  </si>
  <si>
    <t>Obs De Plantage</t>
  </si>
  <si>
    <t>Obs De Regenboog</t>
  </si>
  <si>
    <t>Obs De Rieburch</t>
  </si>
  <si>
    <t>Obs De Rietgoor</t>
  </si>
  <si>
    <t>Obs De Rijnschans</t>
  </si>
  <si>
    <t>Obs De Samensprong</t>
  </si>
  <si>
    <t>Obs De Schakel</t>
  </si>
  <si>
    <t>Obs De Schatkist</t>
  </si>
  <si>
    <t>Obs De Sjtadssjool</t>
  </si>
  <si>
    <t>Obs De Sleutelaar</t>
  </si>
  <si>
    <t>Obs De Slinge</t>
  </si>
  <si>
    <t>Obs De Spil</t>
  </si>
  <si>
    <t>Obs De St@Rtbaan</t>
  </si>
  <si>
    <t>Obs De Stap</t>
  </si>
  <si>
    <t>Obs De Startbaan</t>
  </si>
  <si>
    <t>Obs De Sterappel</t>
  </si>
  <si>
    <t>Obs De Sterrensteen</t>
  </si>
  <si>
    <t>Obs De Toekomst</t>
  </si>
  <si>
    <t>Obs De Toermalijn</t>
  </si>
  <si>
    <t>Obs De Toonladder</t>
  </si>
  <si>
    <t>Obs De Touwladder</t>
  </si>
  <si>
    <t>Obs De Tovercirkel</t>
  </si>
  <si>
    <t>Obs De Triangel</t>
  </si>
  <si>
    <t>Obs De Tweemaster</t>
  </si>
  <si>
    <t>Obs De Twilling</t>
  </si>
  <si>
    <t>Obs De Uilenburcht</t>
  </si>
  <si>
    <t>Obs De Vennegotte</t>
  </si>
  <si>
    <t>Obs De Vlaamse Reus</t>
  </si>
  <si>
    <t>Obs De Vlinder</t>
  </si>
  <si>
    <t>Obs De Vos</t>
  </si>
  <si>
    <t>Obs De Vrijheid</t>
  </si>
  <si>
    <t>Obs De Wenteling</t>
  </si>
  <si>
    <t>Obs De Werkschuit</t>
  </si>
  <si>
    <t>Obs De Wetelaar</t>
  </si>
  <si>
    <t>Obs De Wieden</t>
  </si>
  <si>
    <t>Obs De Wiekslag</t>
  </si>
  <si>
    <t>Obs De Wissel</t>
  </si>
  <si>
    <t>Obs De Wizard</t>
  </si>
  <si>
    <t>Obs De Woert</t>
  </si>
  <si>
    <t>Obs De Zeester</t>
  </si>
  <si>
    <t>Obs De Zes Wielen</t>
  </si>
  <si>
    <t>Obs De Zoeker</t>
  </si>
  <si>
    <t>Obs De Zuidwester</t>
  </si>
  <si>
    <t>Obs Dr M L Kingschool</t>
  </si>
  <si>
    <t>Obs Driespan</t>
  </si>
  <si>
    <t>Obs Duo 2002</t>
  </si>
  <si>
    <t>Obs Erica De Anbrenge</t>
  </si>
  <si>
    <t>Obs Flevopark</t>
  </si>
  <si>
    <t>Obs Flevosprong</t>
  </si>
  <si>
    <t>Obs Ft Venema</t>
  </si>
  <si>
    <t>Obs Gildeschool</t>
  </si>
  <si>
    <t>Obs Groenehoek</t>
  </si>
  <si>
    <t>Obs Heidepark</t>
  </si>
  <si>
    <t>Obs Helen Parkhurst</t>
  </si>
  <si>
    <t>Obs Het Groene Hart</t>
  </si>
  <si>
    <t>Obs Het Kompas</t>
  </si>
  <si>
    <t>Obs Het Lang</t>
  </si>
  <si>
    <t>Obs Het Palet</t>
  </si>
  <si>
    <t>Obs Houwingaham</t>
  </si>
  <si>
    <t>Obs Ijplein</t>
  </si>
  <si>
    <t>Obs J Vd Vondel</t>
  </si>
  <si>
    <t>Obs Jaarfke</t>
  </si>
  <si>
    <t>Obs Jan Pietersz Coen</t>
  </si>
  <si>
    <t>Obs Kleyenburg</t>
  </si>
  <si>
    <t>Obs Klinkenborg</t>
  </si>
  <si>
    <t>Obs Kogerveld</t>
  </si>
  <si>
    <t>Obs Kotten</t>
  </si>
  <si>
    <t>Obs La Res</t>
  </si>
  <si>
    <t>Obs Lonneker</t>
  </si>
  <si>
    <t>Obs Martin L King</t>
  </si>
  <si>
    <t>Obs Meester Aafjes</t>
  </si>
  <si>
    <t>Obs Michiel De Ruyter</t>
  </si>
  <si>
    <t>Obs Montessori Breda</t>
  </si>
  <si>
    <t>Obs Multatuli-School</t>
  </si>
  <si>
    <t>Obs Nicolaas Beets</t>
  </si>
  <si>
    <t>Obs Oeboentoe</t>
  </si>
  <si>
    <t>Obs Oetkomst</t>
  </si>
  <si>
    <t>Obs Oog In Al</t>
  </si>
  <si>
    <t>Obs Overvecht</t>
  </si>
  <si>
    <t>Obs Piet Hein</t>
  </si>
  <si>
    <t>Obs Polygoon</t>
  </si>
  <si>
    <t>Obs Prof. Dr. Kohnstamm</t>
  </si>
  <si>
    <t>Obs Ruitenvelder</t>
  </si>
  <si>
    <t>Obs Samen Een</t>
  </si>
  <si>
    <t>Obs Sj Bouma</t>
  </si>
  <si>
    <t>Obs Smedingeslag 1</t>
  </si>
  <si>
    <t>Obs Syncope</t>
  </si>
  <si>
    <t>Obs 'T Joppe</t>
  </si>
  <si>
    <t>Obs 'T Kraaienest</t>
  </si>
  <si>
    <t>Obs 'T Lange</t>
  </si>
  <si>
    <t>Obs T Tweespan</t>
  </si>
  <si>
    <t>Obs T Walien</t>
  </si>
  <si>
    <t>Obs T Zonnedal</t>
  </si>
  <si>
    <t>Obs Theo Thijssen</t>
  </si>
  <si>
    <t>Obs Triangel</t>
  </si>
  <si>
    <t>Obs Villa 60</t>
  </si>
  <si>
    <t>Obs Villa Vlinderhof</t>
  </si>
  <si>
    <t>Obs Voordorp</t>
  </si>
  <si>
    <t>Obs Wapserveen</t>
  </si>
  <si>
    <t>Obs Wilhelmina-School</t>
  </si>
  <si>
    <t>Obs Wonderwijs</t>
  </si>
  <si>
    <t>Obs Woold</t>
  </si>
  <si>
    <t>Oc Zuid</t>
  </si>
  <si>
    <t>Odaschool</t>
  </si>
  <si>
    <t>Oec Basissch D Wegwijzer</t>
  </si>
  <si>
    <t>Oec Bs Dd Hoeksteen</t>
  </si>
  <si>
    <t>Oecum. Daltonsch De Windwijzer</t>
  </si>
  <si>
    <t>Okba Ibnoe Nafi</t>
  </si>
  <si>
    <t>Olv - Breda</t>
  </si>
  <si>
    <t>Olympia</t>
  </si>
  <si>
    <t>Olympuscollege</t>
  </si>
  <si>
    <t>Omo Scholengroep Tongerlo</t>
  </si>
  <si>
    <t>Omo Scholengroep De Langstraat</t>
  </si>
  <si>
    <t>Omo Scholengroep Helmond</t>
  </si>
  <si>
    <t>Ond De Schothorst</t>
  </si>
  <si>
    <t>Onder De Wieken</t>
  </si>
  <si>
    <t>Oosterlicht College</t>
  </si>
  <si>
    <t>Oosterveldschool</t>
  </si>
  <si>
    <t>Op De Hoeksteen</t>
  </si>
  <si>
    <t>Opb Basissch Mettegeupel</t>
  </si>
  <si>
    <t>Opb Basissch Wemeldinge</t>
  </si>
  <si>
    <t>Opb Basisschool Lydinge</t>
  </si>
  <si>
    <t>Opb Bs De Wiekslag</t>
  </si>
  <si>
    <t>Opb Bs Rhoon</t>
  </si>
  <si>
    <t>Opb Dalton Bs De Tandem</t>
  </si>
  <si>
    <t>Opb Oostenburgschool</t>
  </si>
  <si>
    <t>Opb Sch Zmok De Spinaker</t>
  </si>
  <si>
    <t>Opb Sgm Dr Nassau Coll</t>
  </si>
  <si>
    <t>Opb Sgm Echnaton</t>
  </si>
  <si>
    <t>Opb Sgm Esdal College</t>
  </si>
  <si>
    <t>Opb Sgm Hengelo</t>
  </si>
  <si>
    <t>Opb Sgm Piter Jelles</t>
  </si>
  <si>
    <t>Opb Sgm Vellesan College</t>
  </si>
  <si>
    <t>Opb Sgm Winkler Prins</t>
  </si>
  <si>
    <t>Opb Vso Zmok Het Schip</t>
  </si>
  <si>
    <t>Open Sgm Bylmer</t>
  </si>
  <si>
    <t>Open Vensters 'T Kompas</t>
  </si>
  <si>
    <t>Openb Bso Willespoort</t>
  </si>
  <si>
    <t>Openb Daltonschool Overschie</t>
  </si>
  <si>
    <t>Openb Sgm Nieuw Zuid</t>
  </si>
  <si>
    <t>Openbare Basisschool</t>
  </si>
  <si>
    <t>Openbare Mackayschool Voor Zml</t>
  </si>
  <si>
    <t>Openbare Montessori Basissch</t>
  </si>
  <si>
    <t>Openbare Parkschool</t>
  </si>
  <si>
    <t>Openbare Sgm Apeldoorn</t>
  </si>
  <si>
    <t>Openbare Sgm Erasmus</t>
  </si>
  <si>
    <t>Openluchtschool R'Dam</t>
  </si>
  <si>
    <t>Openluchtschool Voor S O</t>
  </si>
  <si>
    <t>Opmaat</t>
  </si>
  <si>
    <t>Oranje Nassau Basissch</t>
  </si>
  <si>
    <t>Oranje Nassau College</t>
  </si>
  <si>
    <t>Oranje Nassau-School</t>
  </si>
  <si>
    <t>Oranjerie</t>
  </si>
  <si>
    <t>Oranjesch</t>
  </si>
  <si>
    <t>Oranjeschool</t>
  </si>
  <si>
    <t>Oranjeschool Vbasisond</t>
  </si>
  <si>
    <t>Ors Lek En Linge</t>
  </si>
  <si>
    <t>Oscar Romero School</t>
  </si>
  <si>
    <t>Osg De Hogeberg</t>
  </si>
  <si>
    <t>Osg Libanon Lyceum</t>
  </si>
  <si>
    <t>Osg Schoonoord</t>
  </si>
  <si>
    <t>Osg Sevenwolden</t>
  </si>
  <si>
    <t>Ostrea Lyceum</t>
  </si>
  <si>
    <t>Over Betuwe College</t>
  </si>
  <si>
    <t>Ozhw</t>
  </si>
  <si>
    <t>P.C. Hooft-School</t>
  </si>
  <si>
    <t>P.I-School Hondsberg</t>
  </si>
  <si>
    <t>Paasbergschool</t>
  </si>
  <si>
    <t>Pallas Athene College</t>
  </si>
  <si>
    <t>Panta Rhei</t>
  </si>
  <si>
    <t>Pantarijn</t>
  </si>
  <si>
    <t>Pantarijn Sgm</t>
  </si>
  <si>
    <t>Parcivalschool</t>
  </si>
  <si>
    <t>Parkschool Voor Pc Bso</t>
  </si>
  <si>
    <t>Parkschool Voor Zmok</t>
  </si>
  <si>
    <t>Pascal College</t>
  </si>
  <si>
    <t>Paschalisschool</t>
  </si>
  <si>
    <t>Passe-Partout</t>
  </si>
  <si>
    <t>Pastoor Dr Delteykschool</t>
  </si>
  <si>
    <t>Patrimoniumschool</t>
  </si>
  <si>
    <t>Paulus</t>
  </si>
  <si>
    <t>Paulusschool</t>
  </si>
  <si>
    <t>Paulusschool V Bso</t>
  </si>
  <si>
    <t>Paus Joannessch V Kbso</t>
  </si>
  <si>
    <t>Paus Johannes School</t>
  </si>
  <si>
    <t>Pax Christi</t>
  </si>
  <si>
    <t>Pax Christi College</t>
  </si>
  <si>
    <t>Pc Basiss Johan Friso</t>
  </si>
  <si>
    <t>Pc Basissch De Hoeksteen</t>
  </si>
  <si>
    <t>Pc Basissch De Meander</t>
  </si>
  <si>
    <t>Pc Basissch De Regenboog</t>
  </si>
  <si>
    <t>Pc Basissch De Wegwijzer</t>
  </si>
  <si>
    <t>Pc Basissch Dr De Visser</t>
  </si>
  <si>
    <t>Pc Basissch Julianasch</t>
  </si>
  <si>
    <t>Pc Basissch Kon Beatrix</t>
  </si>
  <si>
    <t>Pc Basissch Kon Juliana</t>
  </si>
  <si>
    <t>Pc Basissch Pr Margriet</t>
  </si>
  <si>
    <t>Pc Basissch Pr Marijke</t>
  </si>
  <si>
    <t>Pc Basissch Prins Claus</t>
  </si>
  <si>
    <t>Pc Basisschool A S Talma</t>
  </si>
  <si>
    <t>Pc Basisschool De Ark</t>
  </si>
  <si>
    <t>Pc Basisschool De Bron</t>
  </si>
  <si>
    <t>Pc Basisschool De Kring</t>
  </si>
  <si>
    <t>Pc Basisschool De Rank</t>
  </si>
  <si>
    <t>Pc Basisschool Het Baken</t>
  </si>
  <si>
    <t>Pc Basisschool Ichthus</t>
  </si>
  <si>
    <t>Pc Basisschool Irene</t>
  </si>
  <si>
    <t>Pc Basisschool Marimba</t>
  </si>
  <si>
    <t>Pc Bo De Buitenburcht</t>
  </si>
  <si>
    <t>Pc Bs Cavaljeschool</t>
  </si>
  <si>
    <t>Pc Bs De Meent</t>
  </si>
  <si>
    <t>Pc Bs De Schaapskooi</t>
  </si>
  <si>
    <t>Pc Bs De Singel</t>
  </si>
  <si>
    <t>Pc Bs Marimba</t>
  </si>
  <si>
    <t>Pc Bs Max Havelaar</t>
  </si>
  <si>
    <t>Pc Bs Regenboog - Osseveld</t>
  </si>
  <si>
    <t>Pc Bs Willem Van Oranje</t>
  </si>
  <si>
    <t>Pc Bso Ackerweide</t>
  </si>
  <si>
    <t>Pc Bso De Adelaar</t>
  </si>
  <si>
    <t>Pc College Ulenhof</t>
  </si>
  <si>
    <t>Pc Duinoord-School</t>
  </si>
  <si>
    <t>Pc En Rk Sgm Ubbo Emmius</t>
  </si>
  <si>
    <t>Pc Montessorisch Passe-Partout</t>
  </si>
  <si>
    <t>Pc School Het Anker</t>
  </si>
  <si>
    <t>Pc Ssbo De Parasol</t>
  </si>
  <si>
    <t>Pc Zmlk Sch De Lelie</t>
  </si>
  <si>
    <t>Pc/Rk Sgm De Grundel</t>
  </si>
  <si>
    <t>Pca</t>
  </si>
  <si>
    <t>Pcb Rehoboth</t>
  </si>
  <si>
    <t>Pcbs De Bron</t>
  </si>
  <si>
    <t>Pcbs De Impuls</t>
  </si>
  <si>
    <t>Pcbs Julianaschool</t>
  </si>
  <si>
    <t>Pcbs Prof J Waterink</t>
  </si>
  <si>
    <t>Penta College</t>
  </si>
  <si>
    <t>Petraschool</t>
  </si>
  <si>
    <t>Petrus Canisius College</t>
  </si>
  <si>
    <t>Piet Bakkerschool</t>
  </si>
  <si>
    <t>Piet Mondriaan</t>
  </si>
  <si>
    <t>Pieter Bakkumsch</t>
  </si>
  <si>
    <t>Pi-School</t>
  </si>
  <si>
    <t>Pius X College</t>
  </si>
  <si>
    <t>Pleysier College</t>
  </si>
  <si>
    <t>Polsstok</t>
  </si>
  <si>
    <t>Porta Mosana College</t>
  </si>
  <si>
    <t>Pr Beatrixsch V Chr Bo</t>
  </si>
  <si>
    <t>Pr Maurits</t>
  </si>
  <si>
    <t>Pr Mauritsschool</t>
  </si>
  <si>
    <t>Pr Wilhelminasch V Zmlk</t>
  </si>
  <si>
    <t>Pr Willem Alexandersch</t>
  </si>
  <si>
    <t>Praedinius Gymnasium</t>
  </si>
  <si>
    <t>Praktijkcollege Tilburg</t>
  </si>
  <si>
    <t>Praktijkonderwijs Assen E/O</t>
  </si>
  <si>
    <t>Praktijkschool Apeldoorn</t>
  </si>
  <si>
    <t>Praktijkschool Breda</t>
  </si>
  <si>
    <t>Praktijkschool De Zwaaikom</t>
  </si>
  <si>
    <t>Praktijkschool De Dreef</t>
  </si>
  <si>
    <t>Praktijkschool Emmen</t>
  </si>
  <si>
    <t>Prins Bernhardschool</t>
  </si>
  <si>
    <t>Prins Constantynschool</t>
  </si>
  <si>
    <t>Prins Johan Friso</t>
  </si>
  <si>
    <t>Prins Johan Frisoschool</t>
  </si>
  <si>
    <t>Prins Mauritsschool</t>
  </si>
  <si>
    <t>Prins W Alexanderschool</t>
  </si>
  <si>
    <t>Prins Willem Alexander</t>
  </si>
  <si>
    <t>Prinses Beatrixschool</t>
  </si>
  <si>
    <t>Prinses Julianaschool</t>
  </si>
  <si>
    <t>Prinses Margriet School</t>
  </si>
  <si>
    <t>Prinses Marijkeschool</t>
  </si>
  <si>
    <t>Prisma College</t>
  </si>
  <si>
    <t>Pro College Nijmegen/Bemmel</t>
  </si>
  <si>
    <t>Pro College Nijmegen/Wychen</t>
  </si>
  <si>
    <t>Pro College Noord</t>
  </si>
  <si>
    <t>Pro Erasmus</t>
  </si>
  <si>
    <t>Pro Hardenberg</t>
  </si>
  <si>
    <t>Pro-Bachweg</t>
  </si>
  <si>
    <t>Prof Dr Gunningschool</t>
  </si>
  <si>
    <t>Prof Dr Leo Kannerschool</t>
  </si>
  <si>
    <t>Prof Johan Huizinga</t>
  </si>
  <si>
    <t>Prof Mr A Anema Basissch</t>
  </si>
  <si>
    <t>Prof V Gilseschool</t>
  </si>
  <si>
    <t>Prof W J Bladergroenschool</t>
  </si>
  <si>
    <t>Prof Wassenberghsch</t>
  </si>
  <si>
    <t>Professor H Burgerschool</t>
  </si>
  <si>
    <t>Pro-Marathonlaan</t>
  </si>
  <si>
    <t>Pronova</t>
  </si>
  <si>
    <t>R Basissch T Schryverke</t>
  </si>
  <si>
    <t>R.K. Bs De Kleine Wereld</t>
  </si>
  <si>
    <t>Raayland College</t>
  </si>
  <si>
    <t>Rafaelschool Voor Zmlk</t>
  </si>
  <si>
    <t>Reconvalescentenschool</t>
  </si>
  <si>
    <t>Ref Bs De Wartburg</t>
  </si>
  <si>
    <t>Reform Basisschool</t>
  </si>
  <si>
    <t>Reg Sgm Broklede</t>
  </si>
  <si>
    <t>Reg Sgm Het Rhedens</t>
  </si>
  <si>
    <t>Reg Sgm Hoeksche Waard</t>
  </si>
  <si>
    <t>Reg Sgm Magister Alvinus</t>
  </si>
  <si>
    <t>Reg Sgm Simon Vestdyk</t>
  </si>
  <si>
    <t>Reg Sgm 'T Rijks</t>
  </si>
  <si>
    <t>Regenboog-School</t>
  </si>
  <si>
    <t>Regio College</t>
  </si>
  <si>
    <t>Regionale Sgm Enkhuizen</t>
  </si>
  <si>
    <t>Regius College Emmalaan Pro</t>
  </si>
  <si>
    <t>Regius College Schagen</t>
  </si>
  <si>
    <t>Rehoboth Basisschool</t>
  </si>
  <si>
    <t>Rehobothschool</t>
  </si>
  <si>
    <t>Rehoboth-School</t>
  </si>
  <si>
    <t>Reitdiepcollege</t>
  </si>
  <si>
    <t>Rembrandt College</t>
  </si>
  <si>
    <t>Reynaert College</t>
  </si>
  <si>
    <t>Rgo</t>
  </si>
  <si>
    <t>Rietveld Lyceum</t>
  </si>
  <si>
    <t>Rijn Ijssel</t>
  </si>
  <si>
    <t>Risaeusschool</t>
  </si>
  <si>
    <t>Rk Alfrink College Sgm</t>
  </si>
  <si>
    <t>Rk Basisch Don Bosco</t>
  </si>
  <si>
    <t>Rk Basissch Anne Frank</t>
  </si>
  <si>
    <t>Rk Basissch D Akkerwinde</t>
  </si>
  <si>
    <t>Rk Basissch D Zuidwester</t>
  </si>
  <si>
    <t>Rk Basissch De Blokkendoos</t>
  </si>
  <si>
    <t>Rk Basissch De Kwartiermaker</t>
  </si>
  <si>
    <t>Rk Basissch De Floriant</t>
  </si>
  <si>
    <t>Rk Basissch De Laarakker</t>
  </si>
  <si>
    <t>Rk Basissch De Nobelaer</t>
  </si>
  <si>
    <t>Rk Basissch De Oversteek</t>
  </si>
  <si>
    <t>Rk Basissch De Roelevaer</t>
  </si>
  <si>
    <t>Rk Basissch De Schakel</t>
  </si>
  <si>
    <t>Rk Basissch De Smidse</t>
  </si>
  <si>
    <t>Rk Basissch De Stappen</t>
  </si>
  <si>
    <t>Rk Basissch De Vaert</t>
  </si>
  <si>
    <t>Rk Basissch Fatima</t>
  </si>
  <si>
    <t>Rk Basissch H Lambertus</t>
  </si>
  <si>
    <t>Rk Basissch Het Octaaf</t>
  </si>
  <si>
    <t>Rk Basissch Maria</t>
  </si>
  <si>
    <t>Rk Basissch Olv V Fatima</t>
  </si>
  <si>
    <t>Rk Basissch Paulus</t>
  </si>
  <si>
    <t>Rk Basissch Pius X</t>
  </si>
  <si>
    <t>Rk Basissch Prinsenhof</t>
  </si>
  <si>
    <t>Rk Basissch Sancta Maria</t>
  </si>
  <si>
    <t>Rk Basissch Sint Lukas</t>
  </si>
  <si>
    <t>Rk Basissch St Bavo</t>
  </si>
  <si>
    <t>Rk Basissch St Joannes</t>
  </si>
  <si>
    <t>Rk Basissch St Liduina</t>
  </si>
  <si>
    <t>Rk Basissch St Martinus</t>
  </si>
  <si>
    <t>Rk Basissch St Paulus</t>
  </si>
  <si>
    <t>Rk Basissch St Victor</t>
  </si>
  <si>
    <t>Rk Basissch 'T Carillon</t>
  </si>
  <si>
    <t>Rk Basissch 'T Startblok</t>
  </si>
  <si>
    <t>Rk Basissch Vlasgaard</t>
  </si>
  <si>
    <t>Rk Basissch. De Peppel</t>
  </si>
  <si>
    <t>Rk Basisschool Toermalijn</t>
  </si>
  <si>
    <t>Rk Basisschool Besoyen</t>
  </si>
  <si>
    <t>Rk Basisschool De Keerkring</t>
  </si>
  <si>
    <t>Rk Basisschool De Malelande</t>
  </si>
  <si>
    <t>Rk Basisschool De Oostwijzer</t>
  </si>
  <si>
    <t>Rk Basisschool De Toermalijn</t>
  </si>
  <si>
    <t>Rk Basisschool De Vlieger</t>
  </si>
  <si>
    <t>Rk Basisschool De Banier</t>
  </si>
  <si>
    <t>Rk Basisschool De Borch</t>
  </si>
  <si>
    <t>Rk Basisschool De Korf</t>
  </si>
  <si>
    <t>Rk Basisschool De Kring</t>
  </si>
  <si>
    <t>Rk Basisschool De Opstap</t>
  </si>
  <si>
    <t>Rk Basisschool De Schalm</t>
  </si>
  <si>
    <t>Rk Basisschool De Singel</t>
  </si>
  <si>
    <t>Rk Basisschool De Vest</t>
  </si>
  <si>
    <t>Rk Basisschool Dr Poels</t>
  </si>
  <si>
    <t>Rk Basisschool Eerschot</t>
  </si>
  <si>
    <t>Rk Basisschool Emmaus</t>
  </si>
  <si>
    <t>Rk Basisschool Het      Talent</t>
  </si>
  <si>
    <t>Rk Basisschool Het Palet</t>
  </si>
  <si>
    <t>Rk Basisschool Jacoba</t>
  </si>
  <si>
    <t>Rk Basisschool Kennedy</t>
  </si>
  <si>
    <t>Rk Basisschool Klimop</t>
  </si>
  <si>
    <t>Rk Basisschool Klim-Op</t>
  </si>
  <si>
    <t>Rk Basisschool Lodijke</t>
  </si>
  <si>
    <t>Rk Basisschool Marcoen</t>
  </si>
  <si>
    <t>Rk Basisschool Martinus</t>
  </si>
  <si>
    <t>Rk Basisschool Op Weg</t>
  </si>
  <si>
    <t>Rk Basisschool Proostdy</t>
  </si>
  <si>
    <t>Rk Basisschool St Joseph</t>
  </si>
  <si>
    <t>Rk Basisschool St Maerte</t>
  </si>
  <si>
    <t>Rk Basisschool T Vyfblad</t>
  </si>
  <si>
    <t>Rk Basisschool Ter Does</t>
  </si>
  <si>
    <t>Rk Basisschool Weilust</t>
  </si>
  <si>
    <t>Rk Binnenmeerschool</t>
  </si>
  <si>
    <t>Rk Bo Crescendo</t>
  </si>
  <si>
    <t>Rk Bs Baardwijk</t>
  </si>
  <si>
    <t>Rk Bs Berkenveld</t>
  </si>
  <si>
    <t>Rk Bs Bernadette</t>
  </si>
  <si>
    <t>Rk Bs Carillon</t>
  </si>
  <si>
    <t>Rk Bs De Achtsprong</t>
  </si>
  <si>
    <t>Rk Bs De Appel</t>
  </si>
  <si>
    <t>Rk Bs De Berensprong</t>
  </si>
  <si>
    <t>Rk Bs De Biezenhof</t>
  </si>
  <si>
    <t>Rk Bs De Bloemaert</t>
  </si>
  <si>
    <t>Rk Bs De Boomgaard</t>
  </si>
  <si>
    <t>Rk Bs De Borghoek</t>
  </si>
  <si>
    <t>Rk Bs De Bosbouwers</t>
  </si>
  <si>
    <t>Rk Bs De Bukehof</t>
  </si>
  <si>
    <t>Rk Bs De Caegh</t>
  </si>
  <si>
    <t>Rk Bs De Eerste Rith</t>
  </si>
  <si>
    <t>Rk Bs De Elstar</t>
  </si>
  <si>
    <t>Rk Bs De Fontein</t>
  </si>
  <si>
    <t>Rk Bs De Haafakkers</t>
  </si>
  <si>
    <t>Rk Bs De Hofstee</t>
  </si>
  <si>
    <t>Rk Bs De Horizon</t>
  </si>
  <si>
    <t>Rk Bs De Kameleon</t>
  </si>
  <si>
    <t>Rk Bs De Klaverweide</t>
  </si>
  <si>
    <t>Rk Bs De Klinkert</t>
  </si>
  <si>
    <t>Rk Bs De Kreeke</t>
  </si>
  <si>
    <t>Rk Bs De Lage Weijkens</t>
  </si>
  <si>
    <t>Rk Bs De Leeuwerik</t>
  </si>
  <si>
    <t>Rk Bs De Linde</t>
  </si>
  <si>
    <t>Rk Bs De Ommelander</t>
  </si>
  <si>
    <t>Rk Bs De Pontus</t>
  </si>
  <si>
    <t>Rk Bs De Poorte</t>
  </si>
  <si>
    <t>Rk Bs De Regenboog</t>
  </si>
  <si>
    <t>Rk Bs De Rietgors</t>
  </si>
  <si>
    <t>Rk Bs De Rietvest</t>
  </si>
  <si>
    <t>Rk Bs De Rietvink</t>
  </si>
  <si>
    <t>Rk Bs De Spoorzoeker</t>
  </si>
  <si>
    <t>Rk Bs De Springplank</t>
  </si>
  <si>
    <t>Rk Bs De Startbaan</t>
  </si>
  <si>
    <t>Rk Bs De Vendelier</t>
  </si>
  <si>
    <t>Rk Bs De Vlinder</t>
  </si>
  <si>
    <t>Rk Bs De Wegwijzer</t>
  </si>
  <si>
    <t>Rk Bs De Westhoek</t>
  </si>
  <si>
    <t>Rk Bs De Wilgeroos</t>
  </si>
  <si>
    <t>Rk Bs Eikenderveld</t>
  </si>
  <si>
    <t>Rk Bs Gerardus Majella</t>
  </si>
  <si>
    <t>Rk Bs Gummarus</t>
  </si>
  <si>
    <t>Rk Bs Het Bossche Broek</t>
  </si>
  <si>
    <t>Rk Bs Het Drieluik</t>
  </si>
  <si>
    <t>Rk Bs Het Kompas</t>
  </si>
  <si>
    <t>Rk Bs Het Palet</t>
  </si>
  <si>
    <t>Rk Bs Jeroen Bosch</t>
  </si>
  <si>
    <t>Rk Bs Laurentius</t>
  </si>
  <si>
    <t>Rk Bs Lavoor</t>
  </si>
  <si>
    <t>Rk Bs Meander</t>
  </si>
  <si>
    <t>Rk Bs Octopus</t>
  </si>
  <si>
    <t>Rk Bs Op Dreef</t>
  </si>
  <si>
    <t>Rk Bs Paus Joannes</t>
  </si>
  <si>
    <t>Rk Bs Pieter Wijten</t>
  </si>
  <si>
    <t>Rk Bs Pius X</t>
  </si>
  <si>
    <t>Rk Bs Sint Tarcisius</t>
  </si>
  <si>
    <t>Rk Bs St Adelbertus</t>
  </si>
  <si>
    <t>Rk Bs St Bernardus</t>
  </si>
  <si>
    <t>Rk Bs St Ger Majella</t>
  </si>
  <si>
    <t>Rk Bs St Hubertus</t>
  </si>
  <si>
    <t>Rk Bs St Joseph</t>
  </si>
  <si>
    <t>Rk Bs St Maarten</t>
  </si>
  <si>
    <t>Rk Bs St Margaretha</t>
  </si>
  <si>
    <t>Rk Bs St Sebastianus</t>
  </si>
  <si>
    <t>Rk Bs Sunte Werfert</t>
  </si>
  <si>
    <t>Rk Bs 'T Pannesjop</t>
  </si>
  <si>
    <t>Rk Gymn Beekvliet</t>
  </si>
  <si>
    <t>Rk Gymnasium Juvenaat H.Hart</t>
  </si>
  <si>
    <t>Rk Jenapl Sch Grote Beer</t>
  </si>
  <si>
    <t>Rk Jenaplan De Klimboom</t>
  </si>
  <si>
    <t>Rk Josefschool</t>
  </si>
  <si>
    <t>Rk Jozefschool</t>
  </si>
  <si>
    <t>Rk Mariaschool</t>
  </si>
  <si>
    <t>Rk Montessorisch V Bso</t>
  </si>
  <si>
    <t>Rk Mytylschool</t>
  </si>
  <si>
    <t>Rk Sgm Cals College</t>
  </si>
  <si>
    <t>Rk Sgm Canisius</t>
  </si>
  <si>
    <t>Rk Sgm Kandinsky College</t>
  </si>
  <si>
    <t>Rk Sgm Marianum</t>
  </si>
  <si>
    <t>Rk Sgm Metameer</t>
  </si>
  <si>
    <t>Rk Sgm Pius X</t>
  </si>
  <si>
    <t>Rk Sgm St Michaelcollege</t>
  </si>
  <si>
    <t>Rk Sgm St Ursula</t>
  </si>
  <si>
    <t>Rk Sgm Thamen</t>
  </si>
  <si>
    <t>Rk Sgm Veluws College</t>
  </si>
  <si>
    <t>Rk Sint Jozef-School</t>
  </si>
  <si>
    <t>Rk Spoorbuurtschool</t>
  </si>
  <si>
    <t>Rk Ssbo De Windroos</t>
  </si>
  <si>
    <t>Rkbs St. Bavo</t>
  </si>
  <si>
    <t>Rkbs 'T Venne</t>
  </si>
  <si>
    <t>Roc Amarantis</t>
  </si>
  <si>
    <t>Roc Arcus College</t>
  </si>
  <si>
    <t>Roc De Leijgraaf</t>
  </si>
  <si>
    <t>Roc Drenthe College</t>
  </si>
  <si>
    <t>Roc Friese Poort</t>
  </si>
  <si>
    <t>Roc Gilde Opleidingen</t>
  </si>
  <si>
    <t>Roc Leeuwenborgh</t>
  </si>
  <si>
    <t>Roc Leiden</t>
  </si>
  <si>
    <t>Roc Mondriaan</t>
  </si>
  <si>
    <t>Roc Rivor</t>
  </si>
  <si>
    <t>Roc Ter Aa</t>
  </si>
  <si>
    <t>Rodenborchcollege Rk Sgm</t>
  </si>
  <si>
    <t>Roderik V Voorstschool</t>
  </si>
  <si>
    <t>Roelant-Berk En Beuksch</t>
  </si>
  <si>
    <t>Roelof Van Echten College</t>
  </si>
  <si>
    <t>Roelof Venemaschool</t>
  </si>
  <si>
    <t>Romboutscollege</t>
  </si>
  <si>
    <t>Roncallischool</t>
  </si>
  <si>
    <t>Roomburg</t>
  </si>
  <si>
    <t>Rosa Boekdrukker</t>
  </si>
  <si>
    <t>Rotondaschool</t>
  </si>
  <si>
    <t>Rsg De Borgen</t>
  </si>
  <si>
    <t>Rsg Lingecollege</t>
  </si>
  <si>
    <t>Rsg Stad En Esch</t>
  </si>
  <si>
    <t>Rsg Ter Apel</t>
  </si>
  <si>
    <t>Rsg Tromp Meesters</t>
  </si>
  <si>
    <t>Rsg Wiringherlant</t>
  </si>
  <si>
    <t>Rsg Wolfsbos</t>
  </si>
  <si>
    <t>Rsgm Noord Oost Veluwe</t>
  </si>
  <si>
    <t>Rythovius College</t>
  </si>
  <si>
    <t>S. Adelbert College</t>
  </si>
  <si>
    <t>Saenredam College</t>
  </si>
  <si>
    <t>Salto-Bs Reigerlaan</t>
  </si>
  <si>
    <t>Sam, Locatie Vondelstraat</t>
  </si>
  <si>
    <t>Samenspel 1</t>
  </si>
  <si>
    <t>Samenwerkingssch Emmaus</t>
  </si>
  <si>
    <t>Samsam</t>
  </si>
  <si>
    <t>Saxion Hogeschool</t>
  </si>
  <si>
    <t>Sbo Arcadia</t>
  </si>
  <si>
    <t>Sbo Boulevard 410</t>
  </si>
  <si>
    <t>Sbo De Brigantijn</t>
  </si>
  <si>
    <t>Sbo De Fontein</t>
  </si>
  <si>
    <t>Sbo De Horizon</t>
  </si>
  <si>
    <t>Sbo De Kameleon</t>
  </si>
  <si>
    <t>Sbo De Octaaf</t>
  </si>
  <si>
    <t>Sbo De Poldervaart</t>
  </si>
  <si>
    <t>Sbo De Sluis</t>
  </si>
  <si>
    <t>Sbo De Stiepel</t>
  </si>
  <si>
    <t>Sbo De Trapeze</t>
  </si>
  <si>
    <t>Sbo De Vlieger</t>
  </si>
  <si>
    <t>Sbo De Windroos</t>
  </si>
  <si>
    <t>Sbo Hoogvliet</t>
  </si>
  <si>
    <t>Sbo Laurens-Cupertino</t>
  </si>
  <si>
    <t>Sbo Sprankel</t>
  </si>
  <si>
    <t>Sbo Wim Monnereau</t>
  </si>
  <si>
    <t>Sbo Zonnesteen</t>
  </si>
  <si>
    <t>Scala College</t>
  </si>
  <si>
    <t>Sch V Zmok De Widdonck</t>
  </si>
  <si>
    <t>Scheldemond College</t>
  </si>
  <si>
    <t>Scholen Aan Zee 2</t>
  </si>
  <si>
    <t>Scholengemeenschap Helinium</t>
  </si>
  <si>
    <t>Scholengemeenschap De   Keyzer</t>
  </si>
  <si>
    <t>Scholengr. Den Haag Zuid-West</t>
  </si>
  <si>
    <t>Scholengr. Gelders Mozaiek</t>
  </si>
  <si>
    <t>Scholengroep Krommenie</t>
  </si>
  <si>
    <t>School Lyndensteyn</t>
  </si>
  <si>
    <t>School Md Bijbel Jorai</t>
  </si>
  <si>
    <t>School Met De Bijbel</t>
  </si>
  <si>
    <t>School Voor Zmlk De Schakel</t>
  </si>
  <si>
    <t>Schoolver Neutr Bijz Ond</t>
  </si>
  <si>
    <t>Schoolver Willemspark</t>
  </si>
  <si>
    <t>Schreuder College</t>
  </si>
  <si>
    <t>Scz - Picasso Lyceum</t>
  </si>
  <si>
    <t>Sebaschool</t>
  </si>
  <si>
    <t>Sevenaersch</t>
  </si>
  <si>
    <t>Sg Groenewald</t>
  </si>
  <si>
    <t>Sg Mariçndael (Vso-Lg)</t>
  </si>
  <si>
    <t>Sg Were Di</t>
  </si>
  <si>
    <t>Sgm Breda Voor Katholiekvo</t>
  </si>
  <si>
    <t>Sgm Dalton Spinozalyceum</t>
  </si>
  <si>
    <t>Sgm Dalton Vatel</t>
  </si>
  <si>
    <t>Sgm De Meergronden</t>
  </si>
  <si>
    <t>Sgm De Nieuwe Veste</t>
  </si>
  <si>
    <t>Sgm De Overlaat</t>
  </si>
  <si>
    <t>Sgm De Rietlanden</t>
  </si>
  <si>
    <t>Sgm Gaasterland</t>
  </si>
  <si>
    <t>Sgm Harreveld</t>
  </si>
  <si>
    <t>Sgm Het Rynlands Sassenh</t>
  </si>
  <si>
    <t>Sgm Het Segbroekcollege</t>
  </si>
  <si>
    <t>Sgm Klein Borculo</t>
  </si>
  <si>
    <t>Sgm Lelystad</t>
  </si>
  <si>
    <t>Sgm Lichtenbeek (So -   Lg)</t>
  </si>
  <si>
    <t>Sgm Maarsbergen</t>
  </si>
  <si>
    <t>Sgm Nieuw-West</t>
  </si>
  <si>
    <t>Sgm Philips Van Horne</t>
  </si>
  <si>
    <t>Sgm Pieter Zandt</t>
  </si>
  <si>
    <t>Sgm Reigersbos</t>
  </si>
  <si>
    <t>Sgm Schoter</t>
  </si>
  <si>
    <t>Sgm Sint Nicolaas Lyceum</t>
  </si>
  <si>
    <t>Sgm Spieringshoek</t>
  </si>
  <si>
    <t>Sgm St Bonifatius Coll</t>
  </si>
  <si>
    <t>Sgm Twickel</t>
  </si>
  <si>
    <t>Sgm V Mavo Havo Ath</t>
  </si>
  <si>
    <t>Sgm Van De Capellen</t>
  </si>
  <si>
    <t>Sgm Vo Vrije Schoolond</t>
  </si>
  <si>
    <t>Sgm Vwo Dorenweerd Coll</t>
  </si>
  <si>
    <t>Sgm. So/Vso De Brouwerij</t>
  </si>
  <si>
    <t>Sgs Roncalli Samenw Sch</t>
  </si>
  <si>
    <t>Shalom</t>
  </si>
  <si>
    <t>Shri Ganesha School</t>
  </si>
  <si>
    <t>Shri Vishnu School</t>
  </si>
  <si>
    <t>Signis</t>
  </si>
  <si>
    <t>Sint Aloysiusschool</t>
  </si>
  <si>
    <t>Sint Aloysius-School</t>
  </si>
  <si>
    <t>Sint Bernardus</t>
  </si>
  <si>
    <t>Sint Bernardus-School</t>
  </si>
  <si>
    <t>Sint Dominicusschool</t>
  </si>
  <si>
    <t>Sint Jan</t>
  </si>
  <si>
    <t>Sint Josef</t>
  </si>
  <si>
    <t>Sint Joseph-School</t>
  </si>
  <si>
    <t>Sint Jozefschool</t>
  </si>
  <si>
    <t>Sint Lambertusschool</t>
  </si>
  <si>
    <t>Sint Laurenscollege</t>
  </si>
  <si>
    <t>Sint Maarten Basissch</t>
  </si>
  <si>
    <t>Sint Michael Basisschool</t>
  </si>
  <si>
    <t>Sint Nicolaasschool</t>
  </si>
  <si>
    <t>Sint Odulphuslyceum</t>
  </si>
  <si>
    <t>Sint Petrusbasisschool</t>
  </si>
  <si>
    <t>Sint Stanislascollege</t>
  </si>
  <si>
    <t>Sint Theresiaschool</t>
  </si>
  <si>
    <t>Sint Willibrordschool</t>
  </si>
  <si>
    <t>Sintermeertencollege</t>
  </si>
  <si>
    <t>Sint-Janslyceum</t>
  </si>
  <si>
    <t>Sint-Joriscollege</t>
  </si>
  <si>
    <t>Sint-Maartenscollege</t>
  </si>
  <si>
    <t>Sjaloom</t>
  </si>
  <si>
    <t>Sks</t>
  </si>
  <si>
    <t>Smitshoek</t>
  </si>
  <si>
    <t>So De Klimmer</t>
  </si>
  <si>
    <t>So Vso Catharina</t>
  </si>
  <si>
    <t>So Vso De Zonnewyzer</t>
  </si>
  <si>
    <t>So/Vso Respont (Asteria)</t>
  </si>
  <si>
    <t>Solyvius College Sgm</t>
  </si>
  <si>
    <t>Sondervick College</t>
  </si>
  <si>
    <t>Sophianum Sgm I H Heuvelland</t>
  </si>
  <si>
    <t>Sparrenbosschool</t>
  </si>
  <si>
    <t>Ssbo Beyaert</t>
  </si>
  <si>
    <t>Ssbo C Leeflang</t>
  </si>
  <si>
    <t>Ssbo De Akker</t>
  </si>
  <si>
    <t>Ssbo De Baldakijn</t>
  </si>
  <si>
    <t>Ssbo De Boemerang</t>
  </si>
  <si>
    <t>Ssbo De Bouwsteen</t>
  </si>
  <si>
    <t>Ssbo De Branding</t>
  </si>
  <si>
    <t>Ssbo De Brug</t>
  </si>
  <si>
    <t>Ssbo De Dolfijn</t>
  </si>
  <si>
    <t>Ssbo De Driemaster</t>
  </si>
  <si>
    <t>Ssbo De Evenaar</t>
  </si>
  <si>
    <t>Ssbo De Horst</t>
  </si>
  <si>
    <t>Ssbo De Kimkiel</t>
  </si>
  <si>
    <t>Ssbo De Klimboom</t>
  </si>
  <si>
    <t>Ssbo De Kring</t>
  </si>
  <si>
    <t>Ssbo De Peelhorst</t>
  </si>
  <si>
    <t>Ssbo De Piramide</t>
  </si>
  <si>
    <t>Ssbo De Prinsenhof</t>
  </si>
  <si>
    <t>Ssbo De Regenboog</t>
  </si>
  <si>
    <t>Ssbo De Rotonde</t>
  </si>
  <si>
    <t>Ssbo De Sponder</t>
  </si>
  <si>
    <t>Ssbo De Stuifheuvel</t>
  </si>
  <si>
    <t>Ssbo De Sudwester</t>
  </si>
  <si>
    <t>Ssbo De Tandem</t>
  </si>
  <si>
    <t>Ssbo De Toermalijn</t>
  </si>
  <si>
    <t>Ssbo De Triade</t>
  </si>
  <si>
    <t>Ssbo De Trimaran</t>
  </si>
  <si>
    <t>Ssbo De Twine</t>
  </si>
  <si>
    <t>Ssbo De Vlindertuin</t>
  </si>
  <si>
    <t>Ssbo De Watergeus</t>
  </si>
  <si>
    <t>Ssbo De Watertuin I</t>
  </si>
  <si>
    <t>Ssbo De Wijngaard</t>
  </si>
  <si>
    <t>Ssbo De Windroos</t>
  </si>
  <si>
    <t>Ssbo De Wingerd</t>
  </si>
  <si>
    <t>Ssbo De Wissel</t>
  </si>
  <si>
    <t>Ssbo De Zonnewijzer</t>
  </si>
  <si>
    <t>Ssbo Diekmaat</t>
  </si>
  <si>
    <t>Ssbo Dr Ariens</t>
  </si>
  <si>
    <t>Ssbo Dr Jp Heije</t>
  </si>
  <si>
    <t>Ssbo Dr M Vd Hoeve</t>
  </si>
  <si>
    <t>Ssbo Ds N H Beversluis</t>
  </si>
  <si>
    <t>Ssbo Ebenhaezer</t>
  </si>
  <si>
    <t>Ssbo Elim</t>
  </si>
  <si>
    <t>Ssbo Elsenburg</t>
  </si>
  <si>
    <t>Ssbo Hertog Van Brabantschool</t>
  </si>
  <si>
    <t>Ssbo Het Baken</t>
  </si>
  <si>
    <t>Ssbo Het Keerpunt</t>
  </si>
  <si>
    <t>Ssbo Het Kompas</t>
  </si>
  <si>
    <t>Ssbo Het Mozaiek</t>
  </si>
  <si>
    <t>Ssbo Het Noorderlicht</t>
  </si>
  <si>
    <t>Ssbo Het Palet</t>
  </si>
  <si>
    <t>Ssbo Het Spectrum</t>
  </si>
  <si>
    <t>Ssbo Het Tangram</t>
  </si>
  <si>
    <t>Ssbo Het Zilverlicht</t>
  </si>
  <si>
    <t>Ssbo I T Oerset</t>
  </si>
  <si>
    <t>Ssbo Kingma</t>
  </si>
  <si>
    <t>Ssbo Kompas</t>
  </si>
  <si>
    <t>Ssbo Koningin Juliana</t>
  </si>
  <si>
    <t>Ssbo Laurentius</t>
  </si>
  <si>
    <t>Ssbo Noorderlicht</t>
  </si>
  <si>
    <t>Ssbo Pastoor Van Ars</t>
  </si>
  <si>
    <t>Ssbo Prof Dr Ic V Houte</t>
  </si>
  <si>
    <t>Ssbo Reestoever</t>
  </si>
  <si>
    <t>Ssbo Sam, Loc Boddens Hosang</t>
  </si>
  <si>
    <t>Ssbo Savio</t>
  </si>
  <si>
    <t>Ssbo Sonnevanck</t>
  </si>
  <si>
    <t>Ssbo St Bernardus</t>
  </si>
  <si>
    <t>Ssbo St Lucas</t>
  </si>
  <si>
    <t>Ssbo St Ludgerus</t>
  </si>
  <si>
    <t>Ssbo T Palet</t>
  </si>
  <si>
    <t>Ssbo T Talent</t>
  </si>
  <si>
    <t>Ssbo Tobias</t>
  </si>
  <si>
    <t>Ssbo Toermalijn</t>
  </si>
  <si>
    <t>Ssbo Universum</t>
  </si>
  <si>
    <t>Ssbo V Heuven Goedhart</t>
  </si>
  <si>
    <t>Ssbo Wending</t>
  </si>
  <si>
    <t>Ssbo Westerwel</t>
  </si>
  <si>
    <t>Ssbo Willem Vd Velden</t>
  </si>
  <si>
    <t>Sss</t>
  </si>
  <si>
    <t>Ssvo School De Sprong</t>
  </si>
  <si>
    <t>St Adalbertusschool Bo</t>
  </si>
  <si>
    <t>St Antoniussch Sch V Bso</t>
  </si>
  <si>
    <t>St Barbara</t>
  </si>
  <si>
    <t>St Barbara-Sch Basissch</t>
  </si>
  <si>
    <t>St Bonifatius Mavo</t>
  </si>
  <si>
    <t>St Christoffelschool</t>
  </si>
  <si>
    <t>St Gerardus Majella</t>
  </si>
  <si>
    <t>St Gregorius College</t>
  </si>
  <si>
    <t>St Josephschool</t>
  </si>
  <si>
    <t>St Joseph-School Voor Bo</t>
  </si>
  <si>
    <t>St Jozefschool Voor Bo</t>
  </si>
  <si>
    <t>St Liboriusschool</t>
  </si>
  <si>
    <t>St Lukasschool</t>
  </si>
  <si>
    <t>St Maartensch</t>
  </si>
  <si>
    <t>St Maartenscollege Sgm</t>
  </si>
  <si>
    <t>St Tarcisiusschool</t>
  </si>
  <si>
    <t>St Vituscollege</t>
  </si>
  <si>
    <t>St Willibrord Gymnasium</t>
  </si>
  <si>
    <t>St Willibrordus</t>
  </si>
  <si>
    <t>St.- Jozefmavo</t>
  </si>
  <si>
    <t>Stadh Willem Iii School</t>
  </si>
  <si>
    <t>Stadhouder Willem 3 Bs</t>
  </si>
  <si>
    <t>Staring College</t>
  </si>
  <si>
    <t>Sted. Dalton College Alkmaar</t>
  </si>
  <si>
    <t>Stedelijk Dalton Lyceum</t>
  </si>
  <si>
    <t>Stedelijk Gymnasium</t>
  </si>
  <si>
    <t>Stedelijk Gymnasium Arnhem</t>
  </si>
  <si>
    <t>Stedelijke Sgm De Rede</t>
  </si>
  <si>
    <t>Stedelijke Sgm Nijmegen</t>
  </si>
  <si>
    <t>Steigereiland</t>
  </si>
  <si>
    <t>Stella Maris College</t>
  </si>
  <si>
    <t>Stellingwerf College</t>
  </si>
  <si>
    <t>Stenden Hogeschool</t>
  </si>
  <si>
    <t>Sterrenschool Ermelo</t>
  </si>
  <si>
    <t>Stg Mont Bo De Eilanden</t>
  </si>
  <si>
    <t>Stg V Kl En Lo Op Gg</t>
  </si>
  <si>
    <t>Stg. Almere Speciaal</t>
  </si>
  <si>
    <t>Strabrechtcollege</t>
  </si>
  <si>
    <t>Streeksch De Regenboog</t>
  </si>
  <si>
    <t>Summa College</t>
  </si>
  <si>
    <t>Svo Opleidingen</t>
  </si>
  <si>
    <t>Symbion</t>
  </si>
  <si>
    <t>'T Ambacht</t>
  </si>
  <si>
    <t>T Genseler</t>
  </si>
  <si>
    <t>'T Kofschip</t>
  </si>
  <si>
    <t>'T Palet</t>
  </si>
  <si>
    <t>'T Praathuis</t>
  </si>
  <si>
    <t>'T Reigerbos</t>
  </si>
  <si>
    <t>'T Slingertouw</t>
  </si>
  <si>
    <t>'T Zand</t>
  </si>
  <si>
    <t>Talita Koemi School</t>
  </si>
  <si>
    <t>Telders</t>
  </si>
  <si>
    <t>Ter Doest</t>
  </si>
  <si>
    <t>Teylingen College</t>
  </si>
  <si>
    <t>Theresia Lyceum</t>
  </si>
  <si>
    <t>Theresiasch V Kbso</t>
  </si>
  <si>
    <t>Theresiaschool</t>
  </si>
  <si>
    <t>Thorbecke Basisschool</t>
  </si>
  <si>
    <t>Thorbecke Sgm</t>
  </si>
  <si>
    <t>Thorbecke Vo</t>
  </si>
  <si>
    <t>Tijl Uilenspiegel</t>
  </si>
  <si>
    <t>Tijstroom</t>
  </si>
  <si>
    <t>Timon</t>
  </si>
  <si>
    <t>Timotheussch</t>
  </si>
  <si>
    <t>Timotheusschool</t>
  </si>
  <si>
    <t>Titus Brandsma School</t>
  </si>
  <si>
    <t>Titus Brandsmaschool</t>
  </si>
  <si>
    <t>Togtemaarschool</t>
  </si>
  <si>
    <t>Trinitas College</t>
  </si>
  <si>
    <t>Troubadour</t>
  </si>
  <si>
    <t>Tryegeaster Honk</t>
  </si>
  <si>
    <t>Tuindorp-J.P. Thijsse</t>
  </si>
  <si>
    <t>Tuinstad Schiebroek</t>
  </si>
  <si>
    <t>Tweelingen</t>
  </si>
  <si>
    <t>Twents Carmel College</t>
  </si>
  <si>
    <t>Twiske</t>
  </si>
  <si>
    <t>Udens College</t>
  </si>
  <si>
    <t>Unie Noord</t>
  </si>
  <si>
    <t>V Kleffens-School</t>
  </si>
  <si>
    <t>V Lieflandschool</t>
  </si>
  <si>
    <t>Vakcollege</t>
  </si>
  <si>
    <t>Vakcollege Sevenwolden</t>
  </si>
  <si>
    <t>Vakcollege Tilburg</t>
  </si>
  <si>
    <t>Valkhof Obs V Daltonond</t>
  </si>
  <si>
    <t>Vallei College</t>
  </si>
  <si>
    <t>Valuascollege</t>
  </si>
  <si>
    <t>Van Brienenoordschool</t>
  </si>
  <si>
    <t>Van Detschool</t>
  </si>
  <si>
    <t>Van Heemskerck School</t>
  </si>
  <si>
    <t>Van Heemstraschool</t>
  </si>
  <si>
    <t>Van Kampenschool</t>
  </si>
  <si>
    <t>Van Lodensteincollege</t>
  </si>
  <si>
    <t>Van Maerlantlyceum</t>
  </si>
  <si>
    <t>Van Voorthuysenschool</t>
  </si>
  <si>
    <t>Varendonck-College</t>
  </si>
  <si>
    <t>Vcl</t>
  </si>
  <si>
    <t>Vechtdal College</t>
  </si>
  <si>
    <t>Veenlanden College</t>
  </si>
  <si>
    <t>Veurs College</t>
  </si>
  <si>
    <t>Vilentum Hogeschool</t>
  </si>
  <si>
    <t>Violenschool</t>
  </si>
  <si>
    <t>Visio Onderwijs Haren</t>
  </si>
  <si>
    <t>Vleuterweide</t>
  </si>
  <si>
    <t>Vmbo Onder Bestuur Roc Va'Dam</t>
  </si>
  <si>
    <t>Vo Best-Oirschot</t>
  </si>
  <si>
    <t>Voortgezet Onderwijs    Veghel</t>
  </si>
  <si>
    <t>Voorweg Basisschool</t>
  </si>
  <si>
    <t>Vrije Sch De Regenboog</t>
  </si>
  <si>
    <t>Vrije School</t>
  </si>
  <si>
    <t>Vrije School Brabant</t>
  </si>
  <si>
    <t>Vrije School De Strijene</t>
  </si>
  <si>
    <t>Vrije School Groningen</t>
  </si>
  <si>
    <t>Vrije School Heerlen</t>
  </si>
  <si>
    <t>Vrije School Meander</t>
  </si>
  <si>
    <t>Vrije School Michael</t>
  </si>
  <si>
    <t>Vrije School Zeeland</t>
  </si>
  <si>
    <t>Vso De Ortolaan</t>
  </si>
  <si>
    <t>Vso Hendrik Mol</t>
  </si>
  <si>
    <t>Vso School Werkenrode</t>
  </si>
  <si>
    <t>Vso Zmok De Bolster</t>
  </si>
  <si>
    <t>Vso Zmok School De Sprengen</t>
  </si>
  <si>
    <t>W A V Liefland School</t>
  </si>
  <si>
    <t>W De Zwijgercoll Chr Sgm</t>
  </si>
  <si>
    <t>W Teellinckschool</t>
  </si>
  <si>
    <t>Waalse Louise De Coligny</t>
  </si>
  <si>
    <t>Wantijschool</t>
  </si>
  <si>
    <t>Wellantcollege</t>
  </si>
  <si>
    <t>Wereldkidz Dolfijn</t>
  </si>
  <si>
    <t>Wereldkidz Kameleon</t>
  </si>
  <si>
    <t>Wereldkidz Meerklank</t>
  </si>
  <si>
    <t>Wereldkidz Montessori Zeist</t>
  </si>
  <si>
    <t>Wereldkidz Uitkijk</t>
  </si>
  <si>
    <t>Wereldkidz Van Dijck</t>
  </si>
  <si>
    <t>Wereldkidzt Palet</t>
  </si>
  <si>
    <t>Wereldweide</t>
  </si>
  <si>
    <t>Werkpl Kindergem Sch</t>
  </si>
  <si>
    <t>West</t>
  </si>
  <si>
    <t>Weth Af V/D Heijdenschool</t>
  </si>
  <si>
    <t>Wg Vd Hulstsch</t>
  </si>
  <si>
    <t>Wilhelminaschool</t>
  </si>
  <si>
    <t>Willem Alexanderschool</t>
  </si>
  <si>
    <t>Willem De Zwijger</t>
  </si>
  <si>
    <t>Willem De Zwijger College</t>
  </si>
  <si>
    <t>Willem De Zwijgerschool</t>
  </si>
  <si>
    <t>Willem Lodewijkgymnasium</t>
  </si>
  <si>
    <t>Willem V Oranje College</t>
  </si>
  <si>
    <t>Willibrord</t>
  </si>
  <si>
    <t>Willibrordus</t>
  </si>
  <si>
    <t>Willinkschool</t>
  </si>
  <si>
    <t>Windhoek</t>
  </si>
  <si>
    <t>Woutertje Pieterse</t>
  </si>
  <si>
    <t>Yulius Onderwijs</t>
  </si>
  <si>
    <t>Zeister Schoolvereeniging</t>
  </si>
  <si>
    <t>Zeldenrust Steelantcollege</t>
  </si>
  <si>
    <t>Zernike College</t>
  </si>
  <si>
    <t>Zml De Bodde</t>
  </si>
  <si>
    <t>Zmlk De Rank</t>
  </si>
  <si>
    <t>Zmlk Sch St Jan Baptist</t>
  </si>
  <si>
    <t>Zmlk School Kon Emma</t>
  </si>
  <si>
    <t>Zmok Jozef</t>
  </si>
  <si>
    <t>Zmok Sch De Rungraaf</t>
  </si>
  <si>
    <t>Zmok Sch Dr Dqr M Houwer</t>
  </si>
  <si>
    <t>Zmok Sch Xaverius</t>
  </si>
  <si>
    <t>Zmok School De Buitenhof</t>
  </si>
  <si>
    <t>Zonnebloemschool</t>
  </si>
  <si>
    <t>Zuiderpark</t>
  </si>
  <si>
    <t>Zuiderzee</t>
  </si>
  <si>
    <t>Zuyd Hogeschool</t>
  </si>
  <si>
    <t>Zuyderzee College</t>
  </si>
  <si>
    <t>Zwin College Sgm</t>
  </si>
  <si>
    <t>Natuurlijke Personen (Ca 9.500 Docenten)</t>
  </si>
  <si>
    <t/>
  </si>
  <si>
    <t>Impuls Lerarentekorten Vo En Wetenschap&amp;Techniek Pabo</t>
  </si>
  <si>
    <t>Arbeidsmarktplatform Primair Onderw Stg</t>
  </si>
  <si>
    <t>Erasmianum Gem Gymnasium</t>
  </si>
  <si>
    <t>Expertisecentrum Beroepsonderwijs (Ecbo)</t>
  </si>
  <si>
    <t>Groene Hart Praktijkschool</t>
  </si>
  <si>
    <t>Gymnasium Bernrode</t>
  </si>
  <si>
    <t>Gymnasium Felisenum</t>
  </si>
  <si>
    <t>Johan De Witt Scholengroep</t>
  </si>
  <si>
    <t>Radboud Universiteit Nijmegen</t>
  </si>
  <si>
    <t>Rijksuniversiteit Groningen Fac Gmw</t>
  </si>
  <si>
    <t>Sgm Haags Montessori Lyc</t>
  </si>
  <si>
    <t>Stedelijk College Eindhoven</t>
  </si>
  <si>
    <t>Techn. Universiteit Eindhoven</t>
  </si>
  <si>
    <t>Tilburg University</t>
  </si>
  <si>
    <t>Universitair Onderwijscentrum Groningen</t>
  </si>
  <si>
    <t>University Of Twente</t>
  </si>
  <si>
    <t>Voortgezet Onderwijs Veghel</t>
  </si>
  <si>
    <t>Vrije Universiteit Amsterdam</t>
  </si>
  <si>
    <t>Wageningen University</t>
  </si>
  <si>
    <t>Versterking Samenwerking Lerarenopleidingen En Scholen</t>
  </si>
  <si>
    <t>Aldoende</t>
  </si>
  <si>
    <t>Basisschool Gerardus</t>
  </si>
  <si>
    <t>C.B.S. Drijber</t>
  </si>
  <si>
    <t>De Kleine Keizer</t>
  </si>
  <si>
    <t>L W Beekman</t>
  </si>
  <si>
    <t>Obs De Albatros</t>
  </si>
  <si>
    <t>Obs Westerschool</t>
  </si>
  <si>
    <t>Rk Bs De Korenbloem</t>
  </si>
  <si>
    <t>Rk Bs De Tafelronde</t>
  </si>
  <si>
    <t>Roets</t>
  </si>
  <si>
    <t>Sint Jozef</t>
  </si>
  <si>
    <t>Waalse School</t>
  </si>
  <si>
    <t>Verankering Academische Opleidingsschool</t>
  </si>
  <si>
    <t>Alliantie Voortgezet Onderwijs</t>
  </si>
  <si>
    <t>Asg</t>
  </si>
  <si>
    <t>De Basis</t>
  </si>
  <si>
    <t>Delta, Stg. Kath./P.-C. P. O.</t>
  </si>
  <si>
    <t>Marcant St.Chr.Bo Centr.Twente</t>
  </si>
  <si>
    <t>Ons Middelbaar Onderwijs</t>
  </si>
  <si>
    <t>Samen Tussen Amstel En  Ij Stg.</t>
  </si>
  <si>
    <t>Samenwerk.Stg. V.O. Overbetuwe</t>
  </si>
  <si>
    <t>Stg Alg Vo Bo Volw Eduk</t>
  </si>
  <si>
    <t>Stg Minkema Coll.V Openbvo</t>
  </si>
  <si>
    <t>Stg. Chr. Vrtgez. Ond.  Alkmaar</t>
  </si>
  <si>
    <t>Stg. Kath. Basisscholen A'Dam</t>
  </si>
  <si>
    <t>Stg. Kath. Prim. Ond.   A'Foort</t>
  </si>
  <si>
    <t>Stg. Kath. Prim. Ond.   R'Daal</t>
  </si>
  <si>
    <t>Stg. Openb. Prim. Ond.  Almelo</t>
  </si>
  <si>
    <t>Stg. Opo Menterw., Stadsk. Vdm</t>
  </si>
  <si>
    <t>Stg. Sch.Grp Rijk Van Nijmegen</t>
  </si>
  <si>
    <t>Sticht. Gereform. Hogeschool</t>
  </si>
  <si>
    <t>Sticht. Onderwijscentr. Twente</t>
  </si>
  <si>
    <t>Stichting Atlas College</t>
  </si>
  <si>
    <t>Stichting Calvijn College</t>
  </si>
  <si>
    <t>Stichting Catent</t>
  </si>
  <si>
    <t>Stichting Fioretti Teylingen</t>
  </si>
  <si>
    <t>Stichting Het Assink Lyceum</t>
  </si>
  <si>
    <t>Stichting Signum</t>
  </si>
  <si>
    <t>Stichting Spolt</t>
  </si>
  <si>
    <t>Stichting Voor P-C-O Te Ermelo</t>
  </si>
  <si>
    <t>Vereniging C.V.O. Te    R'Dam Eo</t>
  </si>
  <si>
    <t>Innovatieimpuls Onderwijs</t>
  </si>
  <si>
    <t>Ath Vh Bernardinuscol</t>
  </si>
  <si>
    <t>Basissch De Langereis</t>
  </si>
  <si>
    <t>Basisschool Aan De Bron</t>
  </si>
  <si>
    <t>Basisschool De Meent</t>
  </si>
  <si>
    <t>Basisschool Den Opstap</t>
  </si>
  <si>
    <t>Basisschool Harlekijn</t>
  </si>
  <si>
    <t>Basisschool Triangel</t>
  </si>
  <si>
    <t>Bernardinuscollege</t>
  </si>
  <si>
    <t>Brede School Overdinkel</t>
  </si>
  <si>
    <t>Broederschool</t>
  </si>
  <si>
    <t>Bs De Draaiende Wieken</t>
  </si>
  <si>
    <t>Bs Ondersteboven</t>
  </si>
  <si>
    <t>Chr Bs De Kinderkring</t>
  </si>
  <si>
    <t>Chr Bs De Roerganger</t>
  </si>
  <si>
    <t>Chr Gymnasium Sorghvliet</t>
  </si>
  <si>
    <t>Columbus</t>
  </si>
  <si>
    <t>De Arabesk</t>
  </si>
  <si>
    <t>De Fonkelsteen</t>
  </si>
  <si>
    <t>De Koperwiek</t>
  </si>
  <si>
    <t>De Notenbalk</t>
  </si>
  <si>
    <t>De Ontdekkingsreis</t>
  </si>
  <si>
    <t>Epemaskoalle</t>
  </si>
  <si>
    <t>J Verneschool</t>
  </si>
  <si>
    <t>Kbs De Brakken</t>
  </si>
  <si>
    <t>Kbs Gerardus Majella</t>
  </si>
  <si>
    <t>Obs De Hoeven</t>
  </si>
  <si>
    <t>Obs De Reiziger</t>
  </si>
  <si>
    <t>Openb Montessorischool</t>
  </si>
  <si>
    <t>Otto Clant Skoalle</t>
  </si>
  <si>
    <t>Pc Basissch Het Kompas</t>
  </si>
  <si>
    <t>Rk Basisschool De Werft</t>
  </si>
  <si>
    <t>Rk Basisschool Meuleveld</t>
  </si>
  <si>
    <t>Se-Pro</t>
  </si>
  <si>
    <t>Sint Clemensschool</t>
  </si>
  <si>
    <t>Stedelijk Gymnasium     Arnhem</t>
  </si>
  <si>
    <t>Basissch De Buurtschool</t>
  </si>
  <si>
    <t>Basissch Den Krommenhoek</t>
  </si>
  <si>
    <t>Basisschool A Hermkes</t>
  </si>
  <si>
    <t>Basisschool De Driesprong</t>
  </si>
  <si>
    <t>Basisschool De Aldenhove</t>
  </si>
  <si>
    <t>Basisschool De Kampus</t>
  </si>
  <si>
    <t>Basisschool De Masten</t>
  </si>
  <si>
    <t>Basisschool De Torenuil</t>
  </si>
  <si>
    <t>Basisschool De Toverbal</t>
  </si>
  <si>
    <t>Basisschool Klim-Op</t>
  </si>
  <si>
    <t>Basisschool St Catharina</t>
  </si>
  <si>
    <t>Basisschool St Dionysius</t>
  </si>
  <si>
    <t>Basisschool St Servatius</t>
  </si>
  <si>
    <t>Basisschool 'T Wikveld</t>
  </si>
  <si>
    <t>Bs Op De Sterkenberg</t>
  </si>
  <si>
    <t>Bs Sint Petrus Banden</t>
  </si>
  <si>
    <t>Caop Stichting</t>
  </si>
  <si>
    <t>Cb Het Talent</t>
  </si>
  <si>
    <t>De Zonnewyzer</t>
  </si>
  <si>
    <t>Gabrielschool</t>
  </si>
  <si>
    <t>Het Ooievaarsnest</t>
  </si>
  <si>
    <t>Kardinaal Alfrink Stichting</t>
  </si>
  <si>
    <t>Kbs Bisschop Bekkers</t>
  </si>
  <si>
    <t>Kbs St. Anna</t>
  </si>
  <si>
    <t>Mondomijn</t>
  </si>
  <si>
    <t>Obs De Driemaster</t>
  </si>
  <si>
    <t>Obs Klimop</t>
  </si>
  <si>
    <t>Oecumenische Ichthussch</t>
  </si>
  <si>
    <t>Op 'T Hof</t>
  </si>
  <si>
    <t>P.C. Bs De Diamant Ih Kristal</t>
  </si>
  <si>
    <t>Pc Basisschool Beemte</t>
  </si>
  <si>
    <t>Rk Basissch 'T Boschveld</t>
  </si>
  <si>
    <t>Rk Basisschool Hagehorst</t>
  </si>
  <si>
    <t>Rk Bs De Liniedoorn</t>
  </si>
  <si>
    <t>Rk Bs Onder De Wieken</t>
  </si>
  <si>
    <t>Rk Ssbo De Griffel</t>
  </si>
  <si>
    <t>Sbo Merlijn</t>
  </si>
  <si>
    <t>Ssbo De Oosteres</t>
  </si>
  <si>
    <t>Ssbo Focus</t>
  </si>
  <si>
    <t>Sterrenschool</t>
  </si>
  <si>
    <t>Stg. Onderwijsgroep Zw-Drenthe</t>
  </si>
  <si>
    <t>Stg. Robo Ijsselstein &amp; N'Gein</t>
  </si>
  <si>
    <t>Sticht. Regius College Schagen</t>
  </si>
  <si>
    <t>Stichting Lucas Onderwijs</t>
  </si>
  <si>
    <t>Stichting Osg Hengelo</t>
  </si>
  <si>
    <t>Wereldwijzer</t>
  </si>
  <si>
    <t>Wittering.Nl</t>
  </si>
  <si>
    <t>Arbeidsmarkt- En Kennisactiviteiten</t>
  </si>
  <si>
    <t>Stg. Arbeidsmarktplatform Primair Onderw</t>
  </si>
  <si>
    <t>Onderwijscooperatie</t>
  </si>
  <si>
    <t>Open Universiteit (Look)</t>
  </si>
  <si>
    <t>Promotiebeurs Voor Leraren</t>
  </si>
  <si>
    <t>Ned Org V Wetensch Onderzoek</t>
  </si>
  <si>
    <t>Projecten Professionalisering (Registerpilots)</t>
  </si>
  <si>
    <t>Beroepsvereniging Docenten Mbo</t>
  </si>
  <si>
    <t>Nvon Ned Ver V H Ond I D Natuurwetensch</t>
  </si>
  <si>
    <t>Platforms Vmbo Stichting</t>
  </si>
  <si>
    <t>Scalda Stichting</t>
  </si>
  <si>
    <t>Slo</t>
  </si>
  <si>
    <t>Sophia Stichting</t>
  </si>
  <si>
    <t>Stg Pcoa</t>
  </si>
  <si>
    <t>Stg Roc Amsterdam</t>
  </si>
  <si>
    <t>Stg. Ber.Onderw. En Volw.Educ.</t>
  </si>
  <si>
    <t>Stg. Chr. Ond. Vallei &amp; Geld.</t>
  </si>
  <si>
    <t>Stg. Chr. Roc N. En O.  Nederl.</t>
  </si>
  <si>
    <t>Stg. Edudelta Onderwijsgroep</t>
  </si>
  <si>
    <t>Stg. Kath. Onderw. Achterveld</t>
  </si>
  <si>
    <t>Stg. Kath. Onderw. 'De  Breul'</t>
  </si>
  <si>
    <t>Stg. Op. Scholennetw. Debasis</t>
  </si>
  <si>
    <t>Stg. Reg. Opl. Centrum  Arnhem</t>
  </si>
  <si>
    <t>Stg. Reg. Opl. Centrum  Aventus</t>
  </si>
  <si>
    <t>Stg. Reg. Opl. Centrum  Rivor</t>
  </si>
  <si>
    <t>Stg. Reg. Opl.Centr. Flevoland</t>
  </si>
  <si>
    <t>Sticht. Onderwijsgroep Tilburg</t>
  </si>
  <si>
    <t>Stichting Aeres Groep</t>
  </si>
  <si>
    <t>Stichting Deltion College</t>
  </si>
  <si>
    <t>Stichting R.O.C. Nijmegen E.O.</t>
  </si>
  <si>
    <t>Stichting Roczhz</t>
  </si>
  <si>
    <t>Stichting Wellant</t>
  </si>
  <si>
    <t>Stichting Zaan Primair</t>
  </si>
  <si>
    <t>Villa Primair</t>
  </si>
  <si>
    <t>Winford Vrijbergen Bv</t>
  </si>
  <si>
    <t>Projecten Regionale Arbeidsmarktproblematiek</t>
  </si>
  <si>
    <t>Nuovo</t>
  </si>
  <si>
    <t>Stg V Interconf Vo</t>
  </si>
  <si>
    <t>Stg. Dunamare Onderwijsgroep</t>
  </si>
  <si>
    <t>Stg. Vgz. Onderw. Haaglanden</t>
  </si>
  <si>
    <t>Stichting Avoo</t>
  </si>
  <si>
    <t>Stichting S. Adelbert College</t>
  </si>
  <si>
    <t>Vereniging C.V.O. Te R'Dam Eo</t>
  </si>
  <si>
    <t>Bestuurscentrum Wageningen Ur</t>
  </si>
  <si>
    <t>Cinop</t>
  </si>
  <si>
    <t>Freudenthal Instituut</t>
  </si>
  <si>
    <t>Groningen Stg Bureau Onderwijs</t>
  </si>
  <si>
    <t>Hs Van Amsterdam Lect School&amp;Omg</t>
  </si>
  <si>
    <t>I N O P</t>
  </si>
  <si>
    <t>Leraren Met Lef Stg</t>
  </si>
  <si>
    <t>Min Volksgezondheid Welzijn En Sport</t>
  </si>
  <si>
    <t>Open Universiteit Studiedagen</t>
  </si>
  <si>
    <t>Stg. Christ. Hogesch. Windesh.</t>
  </si>
  <si>
    <t>Stichting School En Veiligheid</t>
  </si>
  <si>
    <t>Universiteit Leiden Fsw/Iclon</t>
  </si>
  <si>
    <t>Universiteit V D Nederlandse Antillen</t>
  </si>
  <si>
    <t>Velon</t>
  </si>
  <si>
    <t>Vo Raad</t>
  </si>
  <si>
    <t>Vu Amsterdam Vu Fewek Pdo Contr</t>
  </si>
  <si>
    <t>Betaling aan V.O.F.</t>
  </si>
  <si>
    <t>Wet op het Specifiek Cultuurbeleid, Regeling op het Specifiek Cultuurbeleid</t>
  </si>
  <si>
    <t>Beleidsartikel 14</t>
  </si>
  <si>
    <t>Koninklijke Bibliotheek</t>
  </si>
  <si>
    <t>Nederlands Instituut voor Beeld en Geluid</t>
  </si>
  <si>
    <t>Stg Beeld en Geluid</t>
  </si>
  <si>
    <t>Cultureel Jongeren Paspoort (CJP)</t>
  </si>
  <si>
    <t>Stichting Digitaal Erfgoed Nederland</t>
  </si>
  <si>
    <t>Stg. Cultuurkaartcentrale</t>
  </si>
  <si>
    <t>Ximon st Filmotech Ned</t>
  </si>
  <si>
    <t>Eurosonic Noorderslag</t>
  </si>
  <si>
    <t>Open Cultuur Data // Kennisland</t>
  </si>
  <si>
    <t>Creative Commons Ned</t>
  </si>
  <si>
    <t>Stichting Archief Programmatuur (STAP)</t>
  </si>
  <si>
    <t>contributie ECP (Platform voor de Informatie Samenleving)</t>
  </si>
  <si>
    <t>Residence Network</t>
  </si>
  <si>
    <t>Europeana Foundation</t>
  </si>
  <si>
    <t>Landelijk Kennisinst. Cultuureduc.en Amat.kunst</t>
  </si>
  <si>
    <t>Stg Click.nl</t>
  </si>
  <si>
    <t>Federatie van werkgeversverenigingen in de cultuur</t>
  </si>
  <si>
    <t>Stichting Oneindig Noord-Holland</t>
  </si>
  <si>
    <t>Dutch Circular Design OPAi_NL</t>
  </si>
  <si>
    <t>Stg. Het van Doesburghuis</t>
  </si>
  <si>
    <t>International Film Festival Rotterdam</t>
  </si>
  <si>
    <t>Nederlands Filmfonds</t>
  </si>
  <si>
    <t>International Documentary Filmfestival A'dam</t>
  </si>
  <si>
    <t>Stimuleringsfonds Creatieve Industrie</t>
  </si>
  <si>
    <t>Stichting Cultuurkaartcentrale</t>
  </si>
  <si>
    <t>Nederlands Fonds voor Podiumkunsten+</t>
  </si>
  <si>
    <t>Nederlands Film Festival</t>
  </si>
  <si>
    <t>Stg. Rietveld Paviljoen</t>
  </si>
  <si>
    <t>Fonds voor Cultuurparticipatie</t>
  </si>
  <si>
    <t>EYE Film Instituut Nederland</t>
  </si>
  <si>
    <t>Mondriaan Fonds</t>
  </si>
  <si>
    <t>Het Nieuwe Instituut voor Architectuur, Design en E-Cultuur (Niadec)</t>
  </si>
  <si>
    <t>Stg Internationale Culturele Activiteiten (SICA)</t>
  </si>
  <si>
    <t>Hermitage Amsterdam</t>
  </si>
  <si>
    <t>European Archaeological Council</t>
  </si>
  <si>
    <t>Stg Ned Letterenfonds</t>
  </si>
  <si>
    <t>Stg. Instituut Openbare Bibliotheken (SIOB)</t>
  </si>
  <si>
    <t>Stg Lezen</t>
  </si>
  <si>
    <t>Vereniging  van Nederlandse Gemeenten</t>
  </si>
  <si>
    <t>Stichting Economie &amp; Cultuur</t>
  </si>
  <si>
    <t>Stichting Cultuur - Ondernemen</t>
  </si>
  <si>
    <t>Centrum Arbeidsverhoudingen Overheidspersoneel</t>
  </si>
  <si>
    <t>Commissariaat voor de Media</t>
  </si>
  <si>
    <t>Dutch Centre for International Cultural Coorperation (DCICC)</t>
  </si>
  <si>
    <t>De Boekmanstichting</t>
  </si>
  <si>
    <t>Genootschap Onze Taal</t>
  </si>
  <si>
    <t>Het Fonds Podiumkunsten</t>
  </si>
  <si>
    <t>Het Muziektheater Amsterdam</t>
  </si>
  <si>
    <t>Koninklijke Bibliotheek (integratie SIOB)</t>
  </si>
  <si>
    <t>Letterkundig Museum</t>
  </si>
  <si>
    <t>Ministerie van Financiën</t>
  </si>
  <si>
    <t>Museum vh Boek/Mus.Meermanno-Westreenianum</t>
  </si>
  <si>
    <t>Nederlandse Galerie Associatie</t>
  </si>
  <si>
    <t>PC Hooftprijs voor Letterkunde</t>
  </si>
  <si>
    <t>Rijksbureau voor Kunsthistorische Documentatie</t>
  </si>
  <si>
    <t>St. Rijksmuseum Amsterdam</t>
  </si>
  <si>
    <t>Stg. Cultuur-Ondernemen</t>
  </si>
  <si>
    <t>Stg. Filmotech Nederland</t>
  </si>
  <si>
    <t>Stg. Nederlands Philharmonisch Orkest</t>
  </si>
  <si>
    <t>Stg. Rijksacademie v beeldende kunsten</t>
  </si>
  <si>
    <t>Stg. Rijksmuseum van Oudheden</t>
  </si>
  <si>
    <t>Stg. Rijksmuseum voor Volkenkunde</t>
  </si>
  <si>
    <t>Stg.openbare BIB Wijchen</t>
  </si>
  <si>
    <t>Stichting Amstel 218</t>
  </si>
  <si>
    <t>Stichting Beroepservaring</t>
  </si>
  <si>
    <t>Stichting EYE Film Instituut Nederland</t>
  </si>
  <si>
    <t>Stichting Geld- en Bankmuseum</t>
  </si>
  <si>
    <t>Stichting Jheronimus Bosch</t>
  </si>
  <si>
    <t>Stichting Mondriaan Fonds</t>
  </si>
  <si>
    <t>Stichting Museum Slot Loevestein</t>
  </si>
  <si>
    <t>Stichting Nederlands Leterenfonds</t>
  </si>
  <si>
    <t>Stichting Probiblio</t>
  </si>
  <si>
    <t>Stichting Rijksmuseum Twente</t>
  </si>
  <si>
    <t>Stichting tot Beheer van Huis Doorn</t>
  </si>
  <si>
    <t>Stichting What Design Can Do</t>
  </si>
  <si>
    <t>TU Delft, Afd. Architectural Engineering &amp; Techn.</t>
  </si>
  <si>
    <t>Vereniging Openbare Bibliotheken</t>
  </si>
  <si>
    <t>natuurlijke personen</t>
  </si>
  <si>
    <t>Boekman Stichting - Vermeerprijs</t>
  </si>
  <si>
    <t xml:space="preserve">PC Hooftprijs voor Letterkunde </t>
  </si>
  <si>
    <t>Regeling Frictie- en transitiekosten</t>
  </si>
  <si>
    <t>Stichting Nederlands Instituut voor Animatiefilm</t>
  </si>
  <si>
    <t>Stichting Het Residentie Orkest</t>
  </si>
  <si>
    <t>Archeologische Werkgemeenschap voor Ned. (FCP)</t>
  </si>
  <si>
    <t>Stichting Nederlands Architectuurinstituut</t>
  </si>
  <si>
    <t>Stichting Theater Artemis</t>
  </si>
  <si>
    <t>Stichting Ateliers 63</t>
  </si>
  <si>
    <t>Stg. Berlage Instituut</t>
  </si>
  <si>
    <t>Cinekid</t>
  </si>
  <si>
    <t>Stichting De Citadel Jeugdtheater</t>
  </si>
  <si>
    <t>Stichting Buitenkunst (FCP)</t>
  </si>
  <si>
    <t>Dansgroep Amsterdam</t>
  </si>
  <si>
    <t>Stichting Europan Nederland</t>
  </si>
  <si>
    <t>Stichting Grand Theatre</t>
  </si>
  <si>
    <t>Stichting Nationaal Jeugd Orkest  (FCP)</t>
  </si>
  <si>
    <t>Stg. Europees Keramisch Werkcentrum</t>
  </si>
  <si>
    <t>Stichting Korzo</t>
  </si>
  <si>
    <t>Stg Meer-Doen-met-Cultuur (De Kunstbende) (FCP)</t>
  </si>
  <si>
    <t>Stichting Theatergroep Max</t>
  </si>
  <si>
    <t>Stichting Nerderlands Instituut v. Mediakunst</t>
  </si>
  <si>
    <t>Stichting Opera Zuid</t>
  </si>
  <si>
    <t>Stichting Organisatie Oude Muziek</t>
  </si>
  <si>
    <t>Stichting Noord Nederlands Orkest</t>
  </si>
  <si>
    <t>Stichting Orlando Festival  (FCP)</t>
  </si>
  <si>
    <t>Stichting Gasthuis Frascati</t>
  </si>
  <si>
    <t>Scapino Ballet</t>
  </si>
  <si>
    <t>Stichting Productiehuis Rotterdam</t>
  </si>
  <si>
    <t>Stichting Theaterproduktie Rotterdam</t>
  </si>
  <si>
    <t>Toneelgroep Maastricht</t>
  </si>
  <si>
    <t>Stichting Productiehuis Limburg "Het Huis v.Bourg.</t>
  </si>
  <si>
    <t>Stichting Steim (studio v electro-instr.muziek)</t>
  </si>
  <si>
    <t>Stichting Toneelschuur Productie</t>
  </si>
  <si>
    <t>Stichting Toneelbegeleidingsgroep STUT (FCP)</t>
  </si>
  <si>
    <t>Fryske Toaniel Stifting Tryater</t>
  </si>
  <si>
    <t>Stichting V2 Organisatie</t>
  </si>
  <si>
    <t>SWING-Landelijke Stg. Promotie Muziekprov. (FCP)</t>
  </si>
  <si>
    <t>Stichting Zuidelijk Toneel</t>
  </si>
  <si>
    <t>Stichting Rijksacademie v. Beeldende Kunsten</t>
  </si>
  <si>
    <t>Stichting Holland Dance Festival</t>
  </si>
  <si>
    <t>Waag Society, Maatschappij Oude en Nieuwe Media</t>
  </si>
  <si>
    <t>Stichting Music Meeting</t>
  </si>
  <si>
    <t>Stichting Meekers</t>
  </si>
  <si>
    <t>Terschellings Oerol Festival</t>
  </si>
  <si>
    <t>Henny Jurriëns Stichitng</t>
  </si>
  <si>
    <t>Stichting Productiehuis Brabant</t>
  </si>
  <si>
    <t>Stichting Noord Nederlandse Dans</t>
  </si>
  <si>
    <t>Stichting Hal Vier (Digital -playground (FCP)</t>
  </si>
  <si>
    <t>Stichting Internationale Culturele Activiteiten</t>
  </si>
  <si>
    <t>Stichting Kunst en Openbare Ruimte</t>
  </si>
  <si>
    <t>Stichting Mediamatic</t>
  </si>
  <si>
    <t>St. Nederlands Fonds voor Podiumkunsten+</t>
  </si>
  <si>
    <t>Stichting Interart (FCP)</t>
  </si>
  <si>
    <t>Stichting Imagine Identity and Culture</t>
  </si>
  <si>
    <t>Stichting Dansateliers</t>
  </si>
  <si>
    <t>Stichting Bekijk, 't (FCP)</t>
  </si>
  <si>
    <t>Stichting Kunstfactor</t>
  </si>
  <si>
    <t>Kunstvereniging Diepenheim</t>
  </si>
  <si>
    <t>Stichting Koorbegeleidingen  (FCP)</t>
  </si>
  <si>
    <t>Stichting Huis a/d Werf - Festival a/d Werf</t>
  </si>
  <si>
    <t>Stichting Nederlands Film Festival</t>
  </si>
  <si>
    <t>Stichting Muziekwerkplaats Brabant (Muzieklab)</t>
  </si>
  <si>
    <t>Stichting Nederlandse Strijkkwartet Academie</t>
  </si>
  <si>
    <t>Stichting Architectuur Lokaal</t>
  </si>
  <si>
    <t>Stichting Internationale Architectuurbiënnale Nl</t>
  </si>
  <si>
    <t>Stichting Danswerkplaats Amsterdam</t>
  </si>
  <si>
    <t>Stichting Fotografie Noorderlicht</t>
  </si>
  <si>
    <t>Stichting Opera Studio Nederland</t>
  </si>
  <si>
    <t>Stichting Young Designers &amp; Industry</t>
  </si>
  <si>
    <t>Stichting Droog Design</t>
  </si>
  <si>
    <t>Stichting Kinderkunsthal R'dam, Villa Zebra  (FCP)</t>
  </si>
  <si>
    <t>Stg. Nederlands  Fotomuseum</t>
  </si>
  <si>
    <t>Stichting Productiehuis Oost Nederland</t>
  </si>
  <si>
    <t>Stichting Theater Groep Kwatta</t>
  </si>
  <si>
    <t>Stichting Theaterwerkplaats Generale Oost</t>
  </si>
  <si>
    <t>Stichting Jeugdtheaterwerkplaats Het Lab</t>
  </si>
  <si>
    <t>Stichting Don't Hit Mama (FCP)</t>
  </si>
  <si>
    <t>Internationale Stichting Manifesta</t>
  </si>
  <si>
    <t>Stichting W 139</t>
  </si>
  <si>
    <t>BAK, basis voor actuele kunst</t>
  </si>
  <si>
    <t>Stichting Paradiso Melkweg Producties</t>
  </si>
  <si>
    <t>Museum De Paviljoens</t>
  </si>
  <si>
    <t>Stichting Merkx &amp; Dansers</t>
  </si>
  <si>
    <t>Stichting Zuidelijke Dansvoorziening</t>
  </si>
  <si>
    <t>Stichting WORM</t>
  </si>
  <si>
    <t>Stichting Theater- en Productiehuis Almere</t>
  </si>
  <si>
    <t>Binoque / Atana</t>
  </si>
  <si>
    <t>Muziekcentrum Nederland</t>
  </si>
  <si>
    <t>Stichting Open Monumentendag  (FCP)</t>
  </si>
  <si>
    <t>Stichting Eutopia</t>
  </si>
  <si>
    <t>Stichting MC</t>
  </si>
  <si>
    <t>Stichting De Noorderlingen (FCP)</t>
  </si>
  <si>
    <t>Stichting Public Art Squad</t>
  </si>
  <si>
    <t>Stichting Toneelmakerij</t>
  </si>
  <si>
    <t>Stichting M-Lab Laboratorium voor muziektheater</t>
  </si>
  <si>
    <t>Stg Nat. Vioolconc.Iodens en Davina v Wely (FCP)</t>
  </si>
  <si>
    <t>Federatie Cultuur</t>
  </si>
  <si>
    <t>Boekmanstg</t>
  </si>
  <si>
    <t>Schrijvers school Samenleving</t>
  </si>
  <si>
    <t>De Balie</t>
  </si>
  <si>
    <t>Stichting Lezen</t>
  </si>
  <si>
    <t>Stg El Hizjra</t>
  </si>
  <si>
    <t>Stg.Ned.Letterenfonds</t>
  </si>
  <si>
    <t>St OtherWorldProductions</t>
  </si>
  <si>
    <t>Stg Poetry International</t>
  </si>
  <si>
    <t>Stg DeWintertuin</t>
  </si>
  <si>
    <t>St Passionate Bulkboek</t>
  </si>
  <si>
    <t>St School Poëzie</t>
  </si>
  <si>
    <t>Fonds Bijzondere Jounalistieke Projecten</t>
  </si>
  <si>
    <t>Stg Autoped</t>
  </si>
  <si>
    <t>Stg Poëziepaleis</t>
  </si>
  <si>
    <t>SIOB</t>
  </si>
  <si>
    <t xml:space="preserve">TSM Europe BV </t>
  </si>
  <si>
    <t>natuurlijk persoon</t>
  </si>
  <si>
    <t xml:space="preserve">Dienst Publiek en Communicatie </t>
  </si>
  <si>
    <t>Starcom</t>
  </si>
  <si>
    <t>JWT Amsterdam</t>
  </si>
  <si>
    <t xml:space="preserve">Balance Text and Translations </t>
  </si>
  <si>
    <t>Wet op het Specifiek Cultuurbeleid</t>
  </si>
  <si>
    <t>Beleidsartikel 15</t>
  </si>
  <si>
    <t>Stichting AWO-fonds voor de Omroep</t>
  </si>
  <si>
    <t>Verrekening met Ministerie van Economische Zaken</t>
  </si>
  <si>
    <t>Kaderregeling exploitatiesubsidies onderzoek en wetenschap</t>
  </si>
  <si>
    <t>Beleidsartikel 16</t>
  </si>
  <si>
    <t>Landelijke Functie TUD Bibliotheek</t>
  </si>
  <si>
    <t>Centrum voor parlementaire Geschiedenis</t>
  </si>
  <si>
    <t>Montesquieu Instituut</t>
  </si>
  <si>
    <t>Max Planck Instituut</t>
  </si>
  <si>
    <t>Naturalis Biodiversity Center (NBC)</t>
  </si>
  <si>
    <t>Nationaal Herbarium</t>
  </si>
  <si>
    <t>Biomedical Primate Research Centre (BPRC)</t>
  </si>
  <si>
    <t>NEMO</t>
  </si>
  <si>
    <t>Stichting Toekomstbeeld der Techniek (STT)</t>
  </si>
  <si>
    <t>NTU/INL</t>
  </si>
  <si>
    <t>Europees Instituut voor Bestuurskunde (EIB)</t>
  </si>
  <si>
    <t>Kaderregeling subsidiëring projecten tbv onderzoek en wetenschap</t>
  </si>
  <si>
    <t>Stichting Nationaal GBIF Kennisknooppunt (NLBIF)</t>
  </si>
  <si>
    <t>Roosevelt Study Center</t>
  </si>
  <si>
    <t>NWO</t>
  </si>
  <si>
    <t>Landelijk Netwerk Vrouwelijke Hoogleraren</t>
  </si>
  <si>
    <t>St. Post Academische Medische Cursussen in Indonesië</t>
  </si>
  <si>
    <t>Science Alliance</t>
  </si>
  <si>
    <t>TUD</t>
  </si>
  <si>
    <t>Global Biodiversity Information Facility (GBIF)</t>
  </si>
  <si>
    <t>Fusion for Energy</t>
  </si>
  <si>
    <t>KNAW</t>
  </si>
  <si>
    <t>Subsidieregeling Stichting AAP</t>
  </si>
  <si>
    <t>Stichting AAP</t>
  </si>
  <si>
    <t>Overiege niet onder een regeling vallende subsidies</t>
  </si>
  <si>
    <t>Ministerie VWS</t>
  </si>
  <si>
    <t>AgentschapNL</t>
  </si>
  <si>
    <t>Evaluatiecommissies</t>
  </si>
  <si>
    <t>Dialogic</t>
  </si>
  <si>
    <t>Congressen e.d.</t>
  </si>
  <si>
    <t>OECD</t>
  </si>
  <si>
    <t>Rijksgebouwendienst</t>
  </si>
  <si>
    <t>Subsidieregeling emancipatie</t>
  </si>
  <si>
    <t>Beleidsartikel 25</t>
  </si>
  <si>
    <t xml:space="preserve">LOF </t>
  </si>
  <si>
    <t>Oranjefonds</t>
  </si>
  <si>
    <t xml:space="preserve">St. Her world </t>
  </si>
  <si>
    <t xml:space="preserve">VHTO </t>
  </si>
  <si>
    <t>Ilga Europe</t>
  </si>
  <si>
    <t xml:space="preserve">TNN </t>
  </si>
  <si>
    <t>Subsidieregeling emancipatie 2011</t>
  </si>
  <si>
    <t>ANBO</t>
  </si>
  <si>
    <t>Aob</t>
  </si>
  <si>
    <t xml:space="preserve">Atria </t>
  </si>
  <si>
    <t xml:space="preserve">COC </t>
  </si>
  <si>
    <t xml:space="preserve">Europees Forum </t>
  </si>
  <si>
    <t xml:space="preserve">Finance for Women </t>
  </si>
  <si>
    <t xml:space="preserve">FNV </t>
  </si>
  <si>
    <t>Stichting Gale</t>
  </si>
  <si>
    <t>Subs St. homosexualiteit &amp; Krijgsmacht</t>
  </si>
  <si>
    <t xml:space="preserve">St. Homosport </t>
  </si>
  <si>
    <t xml:space="preserve">IGLYO </t>
  </si>
  <si>
    <t xml:space="preserve">IHLIA </t>
  </si>
  <si>
    <t xml:space="preserve">Ilga Europe </t>
  </si>
  <si>
    <t>St. The Learning Factory</t>
  </si>
  <si>
    <t>LKP</t>
  </si>
  <si>
    <t xml:space="preserve">St. Lezen en Schrijven </t>
  </si>
  <si>
    <t xml:space="preserve">St. Lezen </t>
  </si>
  <si>
    <t xml:space="preserve">Movisie </t>
  </si>
  <si>
    <t>NVR</t>
  </si>
  <si>
    <t>St. Ondersteboven</t>
  </si>
  <si>
    <t xml:space="preserve">Overlegorgaan Caribische Nederlanders </t>
  </si>
  <si>
    <t>Radar</t>
  </si>
  <si>
    <t>Rutgers WPF</t>
  </si>
  <si>
    <t xml:space="preserve">Talent naar de Top </t>
  </si>
  <si>
    <t xml:space="preserve">TGEU </t>
  </si>
  <si>
    <t xml:space="preserve">Tranvisie </t>
  </si>
  <si>
    <t xml:space="preserve">Verwey Jonker Instituut </t>
  </si>
  <si>
    <t>Vrienden van Gaykrant Website homojongeren</t>
  </si>
  <si>
    <t xml:space="preserve">Wo=Men </t>
  </si>
  <si>
    <t>World Values Survey Association</t>
  </si>
  <si>
    <t>Workplac Pride Foundation</t>
  </si>
  <si>
    <t>Regeling sociale veiligheid LHBT-jongeren op school</t>
  </si>
  <si>
    <t>Rk Bs St Jacobus</t>
  </si>
  <si>
    <t>De Alk</t>
  </si>
  <si>
    <t>Edudelta College        Middelharnis</t>
  </si>
  <si>
    <t>A Bekemasch V Rk Basison</t>
  </si>
  <si>
    <t>Chr Basissch D Tarissing</t>
  </si>
  <si>
    <t>Sint Leonardus</t>
  </si>
  <si>
    <t>Obs De Slinger</t>
  </si>
  <si>
    <t>Hendrik Boogaardschool</t>
  </si>
  <si>
    <t>Kon Julianasch</t>
  </si>
  <si>
    <t>Uilenburcht</t>
  </si>
  <si>
    <t>De Wijngaard</t>
  </si>
  <si>
    <t>De Sterrenwacht</t>
  </si>
  <si>
    <t>De Schovenhorst</t>
  </si>
  <si>
    <t>Elisabeth Paulus-School</t>
  </si>
  <si>
    <t>G J Vd Ploegsch V Buo</t>
  </si>
  <si>
    <t>De Molenwiek Dalton</t>
  </si>
  <si>
    <t>Obs De Woelwaters</t>
  </si>
  <si>
    <t>Obs De Dijk</t>
  </si>
  <si>
    <t>Sbo De Catamaran</t>
  </si>
  <si>
    <t>Narcis Querido</t>
  </si>
  <si>
    <t>Obs Letterland</t>
  </si>
  <si>
    <t>St Janschool</t>
  </si>
  <si>
    <t>TU Delft</t>
  </si>
  <si>
    <t>Universiteit van Amsterdam</t>
  </si>
  <si>
    <t>NTU</t>
  </si>
  <si>
    <t>Verrekening binnen artikel</t>
  </si>
  <si>
    <t>Beleidsartikel 1: Primair onderwijs</t>
  </si>
  <si>
    <t>Beleidsartikel 3: Voortgezet Onderwijs</t>
  </si>
  <si>
    <t>Beleidsartikel 4: Beroepsonderwijs en volwasseneneducatie</t>
  </si>
  <si>
    <t>Beleidsartikel 6 en 7: Hoger Onderwijs</t>
  </si>
  <si>
    <t>Beleidsartikel 8: Internationaal Beleid</t>
  </si>
  <si>
    <t>Beleidsartikel 9: Arbeidsmarkt en Personeelsbeleid</t>
  </si>
  <si>
    <t>Beleidsartikel 14: Cultuur</t>
  </si>
  <si>
    <t>Beleidsartikel 15: Media</t>
  </si>
  <si>
    <t>Beleidsartikel 16: Onderzoek en Wetenschapsbeleid</t>
  </si>
  <si>
    <t>Beleidsartikel 25: Emancipatie</t>
  </si>
  <si>
    <t>Totaal subsidieuitgaven</t>
  </si>
  <si>
    <t>Art</t>
  </si>
  <si>
    <t>Subsidieregelingen en ontvangers</t>
  </si>
  <si>
    <t>Totaal uitgegeven bedrag 2013 (*1000)</t>
  </si>
  <si>
    <t>Naam van het ministerie: Onderwijs, Cultuur en Wetenschap</t>
  </si>
</sst>
</file>

<file path=xl/styles.xml><?xml version="1.0" encoding="utf-8"?>
<styleSheet xmlns="http://schemas.openxmlformats.org/spreadsheetml/2006/main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#,###,"/>
    <numFmt numFmtId="167" formatCode="_ &quot;€&quot;\ * #,##0_ ;_ &quot;€&quot;\ * \-#,##0_ ;_ &quot;€&quot;\ * &quot;-&quot;??_ ;_ @_ "/>
  </numFmts>
  <fonts count="11">
    <font>
      <sz val="8.5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8.5"/>
      <color theme="1"/>
      <name val="Verdana"/>
      <family val="2"/>
    </font>
    <font>
      <b/>
      <i/>
      <sz val="9"/>
      <color theme="1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wrapText="1"/>
    </xf>
    <xf numFmtId="0" fontId="5" fillId="0" borderId="0" xfId="0" applyFont="1"/>
    <xf numFmtId="0" fontId="5" fillId="0" borderId="0" xfId="0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164" fontId="5" fillId="0" borderId="0" xfId="2" applyNumberFormat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center" wrapText="1"/>
    </xf>
    <xf numFmtId="0" fontId="5" fillId="0" borderId="0" xfId="0" quotePrefix="1" applyFont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3" fontId="5" fillId="0" borderId="0" xfId="0" applyNumberFormat="1" applyFont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horizontal="right" wrapText="1"/>
    </xf>
    <xf numFmtId="0" fontId="7" fillId="0" borderId="0" xfId="4" applyFont="1" applyFill="1" applyBorder="1" applyAlignment="1">
      <alignment wrapText="1"/>
    </xf>
    <xf numFmtId="0" fontId="5" fillId="0" borderId="0" xfId="0" applyFont="1" applyAlignment="1">
      <alignment horizontal="right"/>
    </xf>
    <xf numFmtId="164" fontId="5" fillId="0" borderId="0" xfId="2" applyNumberFormat="1" applyFont="1" applyBorder="1" applyAlignment="1">
      <alignment wrapText="1"/>
    </xf>
    <xf numFmtId="3" fontId="5" fillId="0" borderId="0" xfId="0" applyNumberFormat="1" applyFont="1" applyFill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left" vertical="top" wrapText="1"/>
    </xf>
    <xf numFmtId="165" fontId="5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7" fillId="0" borderId="0" xfId="0" applyNumberFormat="1" applyFont="1" applyFill="1" applyBorder="1" applyAlignment="1">
      <alignment wrapText="1"/>
    </xf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64" fontId="5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vertical="top" wrapText="1"/>
    </xf>
    <xf numFmtId="167" fontId="5" fillId="0" borderId="0" xfId="5" applyNumberFormat="1" applyFont="1"/>
    <xf numFmtId="3" fontId="5" fillId="0" borderId="0" xfId="0" applyNumberFormat="1" applyFont="1" applyBorder="1" applyAlignment="1">
      <alignment wrapText="1"/>
    </xf>
    <xf numFmtId="0" fontId="4" fillId="0" borderId="0" xfId="0" applyFont="1"/>
    <xf numFmtId="3" fontId="4" fillId="0" borderId="0" xfId="0" applyNumberFormat="1" applyFont="1" applyAlignment="1">
      <alignment horizontal="right" vertical="top"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wrapText="1"/>
    </xf>
    <xf numFmtId="3" fontId="0" fillId="0" borderId="0" xfId="0" applyNumberFormat="1"/>
    <xf numFmtId="0" fontId="9" fillId="0" borderId="0" xfId="0" applyFont="1"/>
    <xf numFmtId="0" fontId="9" fillId="0" borderId="0" xfId="0" applyFont="1" applyAlignment="1">
      <alignment horizontal="center" vertical="top"/>
    </xf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4" fillId="2" borderId="0" xfId="0" applyFont="1" applyFill="1" applyBorder="1" applyAlignment="1">
      <alignment wrapText="1"/>
    </xf>
    <xf numFmtId="164" fontId="5" fillId="2" borderId="0" xfId="2" applyNumberFormat="1" applyFont="1" applyFill="1" applyBorder="1" applyAlignment="1">
      <alignment wrapText="1"/>
    </xf>
    <xf numFmtId="0" fontId="4" fillId="0" borderId="0" xfId="1" applyFont="1" applyBorder="1" applyAlignment="1">
      <alignment wrapText="1"/>
    </xf>
    <xf numFmtId="3" fontId="4" fillId="2" borderId="0" xfId="0" applyNumberFormat="1" applyFont="1" applyFill="1" applyAlignment="1">
      <alignment wrapText="1"/>
    </xf>
    <xf numFmtId="3" fontId="4" fillId="0" borderId="0" xfId="0" applyNumberFormat="1" applyFont="1" applyAlignment="1">
      <alignment wrapText="1"/>
    </xf>
    <xf numFmtId="0" fontId="4" fillId="0" borderId="0" xfId="0" applyFont="1" applyFill="1" applyAlignment="1">
      <alignment vertical="top" wrapText="1"/>
    </xf>
    <xf numFmtId="3" fontId="4" fillId="0" borderId="0" xfId="0" applyNumberFormat="1" applyFont="1" applyFill="1" applyAlignment="1">
      <alignment vertical="top" wrapText="1"/>
    </xf>
    <xf numFmtId="0" fontId="4" fillId="0" borderId="0" xfId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4" fillId="2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0" fontId="10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0" fontId="4" fillId="0" borderId="0" xfId="0" applyFont="1" applyBorder="1" applyAlignment="1">
      <alignment wrapText="1"/>
    </xf>
    <xf numFmtId="166" fontId="4" fillId="2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wrapText="1"/>
    </xf>
    <xf numFmtId="3" fontId="4" fillId="2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wrapText="1"/>
    </xf>
    <xf numFmtId="3" fontId="9" fillId="0" borderId="0" xfId="0" applyNumberFormat="1" applyFont="1" applyAlignment="1">
      <alignment horizontal="left" vertical="top" wrapText="1"/>
    </xf>
    <xf numFmtId="0" fontId="4" fillId="2" borderId="0" xfId="0" applyFont="1" applyFill="1" applyAlignment="1">
      <alignment vertical="top" wrapText="1"/>
    </xf>
  </cellXfs>
  <cellStyles count="6">
    <cellStyle name="Komma 2" xfId="2"/>
    <cellStyle name="Standaard" xfId="0" builtinId="0"/>
    <cellStyle name="Standaard 2" xfId="3"/>
    <cellStyle name="Standaard 3" xfId="1"/>
    <cellStyle name="Standaard_Werkkopie van verplichtingen 31-12-2005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97"/>
  <sheetViews>
    <sheetView tabSelected="1" zoomScaleNormal="100" workbookViewId="0">
      <selection activeCell="E17" sqref="E17"/>
    </sheetView>
  </sheetViews>
  <sheetFormatPr defaultRowHeight="11.25"/>
  <cols>
    <col min="1" max="1" width="66.85546875" style="4" customWidth="1"/>
    <col min="2" max="2" width="16" style="4" hidden="1" customWidth="1"/>
    <col min="3" max="3" width="26.5703125" style="29" customWidth="1"/>
    <col min="4" max="4" width="9.42578125" style="4" customWidth="1"/>
    <col min="5" max="5" width="8.28515625" style="4" customWidth="1"/>
    <col min="6" max="6" width="8.5703125" style="4" customWidth="1"/>
    <col min="7" max="7" width="8.28515625" style="4" customWidth="1"/>
    <col min="8" max="8" width="5.28515625" style="4" customWidth="1"/>
    <col min="9" max="9" width="7.5703125" style="4" customWidth="1"/>
    <col min="10" max="10" width="8.28515625" style="4" customWidth="1"/>
    <col min="11" max="11" width="9" style="4" customWidth="1"/>
    <col min="12" max="12" width="11.140625" style="4" customWidth="1"/>
    <col min="13" max="13" width="10.42578125" style="4" customWidth="1"/>
    <col min="14" max="16384" width="9.140625" style="4"/>
  </cols>
  <sheetData>
    <row r="1" spans="1:13" ht="23.25" customHeight="1">
      <c r="A1" s="94" t="s">
        <v>3186</v>
      </c>
      <c r="B1" s="56"/>
      <c r="C1" s="57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>
      <c r="A2" s="51" t="s">
        <v>0</v>
      </c>
      <c r="B2"/>
      <c r="C2" s="58"/>
    </row>
    <row r="3" spans="1:13" ht="10.5" customHeight="1">
      <c r="A3" s="51" t="s">
        <v>1</v>
      </c>
      <c r="B3"/>
      <c r="C3" s="58"/>
    </row>
    <row r="4" spans="1:13" hidden="1">
      <c r="A4" s="51"/>
      <c r="B4"/>
      <c r="C4" s="58"/>
    </row>
    <row r="5" spans="1:13" ht="22.5" customHeight="1">
      <c r="A5" s="59" t="s">
        <v>3184</v>
      </c>
      <c r="B5" s="60" t="s">
        <v>3183</v>
      </c>
      <c r="C5" s="93" t="s">
        <v>3185</v>
      </c>
    </row>
    <row r="6" spans="1:13">
      <c r="A6" s="1"/>
      <c r="B6" s="2"/>
      <c r="C6" s="30"/>
    </row>
    <row r="7" spans="1:13">
      <c r="A7" s="1"/>
      <c r="B7" s="2"/>
      <c r="C7" s="30"/>
    </row>
    <row r="8" spans="1:13">
      <c r="A8" s="64" t="s">
        <v>3172</v>
      </c>
      <c r="B8" s="56"/>
      <c r="C8" s="65"/>
    </row>
    <row r="9" spans="1:13">
      <c r="A9" s="53"/>
      <c r="B9" s="2"/>
      <c r="C9" s="30"/>
    </row>
    <row r="10" spans="1:13" ht="22.5">
      <c r="A10" s="61" t="s">
        <v>2</v>
      </c>
      <c r="B10" s="62" t="s">
        <v>3</v>
      </c>
      <c r="C10" s="63">
        <f>SUM(C12)</f>
        <v>23000</v>
      </c>
    </row>
    <row r="11" spans="1:13">
      <c r="A11" s="6"/>
      <c r="B11" s="2"/>
      <c r="C11" s="3"/>
    </row>
    <row r="12" spans="1:13">
      <c r="A12" s="5" t="s">
        <v>4</v>
      </c>
      <c r="B12" s="2"/>
      <c r="C12" s="7">
        <v>23000</v>
      </c>
      <c r="D12" s="46"/>
    </row>
    <row r="13" spans="1:13">
      <c r="A13" s="6"/>
      <c r="B13" s="2"/>
      <c r="C13" s="2"/>
    </row>
    <row r="14" spans="1:13" ht="22.5">
      <c r="A14" s="61" t="s">
        <v>5</v>
      </c>
      <c r="B14" s="62" t="s">
        <v>3</v>
      </c>
      <c r="C14" s="63">
        <f>SUM(C16)</f>
        <v>17940.107</v>
      </c>
    </row>
    <row r="15" spans="1:13">
      <c r="A15" s="6"/>
      <c r="B15" s="2"/>
      <c r="C15" s="3"/>
    </row>
    <row r="16" spans="1:13">
      <c r="A16" s="5" t="s">
        <v>6</v>
      </c>
      <c r="B16" s="2"/>
      <c r="C16" s="7">
        <v>17940.107</v>
      </c>
      <c r="D16" s="46"/>
    </row>
    <row r="17" spans="1:3">
      <c r="A17" s="6"/>
      <c r="B17" s="2"/>
      <c r="C17" s="2"/>
    </row>
    <row r="18" spans="1:3" ht="22.5">
      <c r="A18" s="61" t="s">
        <v>7</v>
      </c>
      <c r="B18" s="62" t="s">
        <v>3</v>
      </c>
      <c r="C18" s="63">
        <f>SUM(C20:C87)</f>
        <v>81309.696240000019</v>
      </c>
    </row>
    <row r="19" spans="1:3">
      <c r="A19" s="6"/>
      <c r="B19" s="2"/>
      <c r="C19" s="3"/>
    </row>
    <row r="20" spans="1:3">
      <c r="A20" s="5" t="s">
        <v>8</v>
      </c>
      <c r="B20" s="2"/>
      <c r="C20" s="30">
        <v>101.604</v>
      </c>
    </row>
    <row r="21" spans="1:3">
      <c r="A21" s="5" t="s">
        <v>9</v>
      </c>
      <c r="B21" s="2"/>
      <c r="C21" s="30">
        <v>69.8</v>
      </c>
    </row>
    <row r="22" spans="1:3">
      <c r="A22" s="5" t="s">
        <v>10</v>
      </c>
      <c r="B22" s="2"/>
      <c r="C22" s="30">
        <v>119</v>
      </c>
    </row>
    <row r="23" spans="1:3">
      <c r="A23" s="5" t="s">
        <v>11</v>
      </c>
      <c r="B23" s="2"/>
      <c r="C23" s="30">
        <v>32</v>
      </c>
    </row>
    <row r="24" spans="1:3">
      <c r="A24" s="5" t="s">
        <v>12</v>
      </c>
      <c r="B24" s="2"/>
      <c r="C24" s="30">
        <v>5242.4309999999996</v>
      </c>
    </row>
    <row r="25" spans="1:3">
      <c r="A25" s="5" t="s">
        <v>13</v>
      </c>
      <c r="B25" s="8"/>
      <c r="C25" s="7">
        <v>10700</v>
      </c>
    </row>
    <row r="26" spans="1:3">
      <c r="A26" s="5" t="s">
        <v>14</v>
      </c>
      <c r="B26" s="2"/>
      <c r="C26" s="30">
        <v>489</v>
      </c>
    </row>
    <row r="27" spans="1:3">
      <c r="A27" s="5" t="s">
        <v>15</v>
      </c>
      <c r="B27" s="2"/>
      <c r="C27" s="30">
        <v>236.5</v>
      </c>
    </row>
    <row r="28" spans="1:3">
      <c r="A28" s="5" t="s">
        <v>16</v>
      </c>
      <c r="B28" s="2"/>
      <c r="C28" s="30">
        <v>50.802</v>
      </c>
    </row>
    <row r="29" spans="1:3">
      <c r="A29" s="5" t="s">
        <v>17</v>
      </c>
      <c r="B29" s="2"/>
      <c r="C29" s="30">
        <v>120</v>
      </c>
    </row>
    <row r="30" spans="1:3">
      <c r="A30" s="5" t="s">
        <v>18</v>
      </c>
      <c r="B30" s="2"/>
      <c r="C30" s="30">
        <v>46</v>
      </c>
    </row>
    <row r="31" spans="1:3">
      <c r="A31" s="5" t="s">
        <v>19</v>
      </c>
      <c r="B31" s="2"/>
      <c r="C31" s="30">
        <v>18.191650000000003</v>
      </c>
    </row>
    <row r="32" spans="1:3">
      <c r="A32" s="5" t="s">
        <v>20</v>
      </c>
      <c r="B32" s="2"/>
      <c r="C32" s="30">
        <v>80</v>
      </c>
    </row>
    <row r="33" spans="1:3">
      <c r="A33" s="5" t="s">
        <v>21</v>
      </c>
      <c r="B33" s="2"/>
      <c r="C33" s="30">
        <v>84</v>
      </c>
    </row>
    <row r="34" spans="1:3">
      <c r="A34" s="5" t="s">
        <v>22</v>
      </c>
      <c r="B34" s="2"/>
      <c r="C34" s="30">
        <v>673</v>
      </c>
    </row>
    <row r="35" spans="1:3">
      <c r="A35" s="5" t="s">
        <v>23</v>
      </c>
      <c r="B35" s="2"/>
      <c r="C35" s="30">
        <v>50.802</v>
      </c>
    </row>
    <row r="36" spans="1:3">
      <c r="A36" s="5" t="s">
        <v>24</v>
      </c>
      <c r="B36" s="2"/>
      <c r="C36" s="30">
        <v>50.802</v>
      </c>
    </row>
    <row r="37" spans="1:3">
      <c r="A37" s="5" t="s">
        <v>25</v>
      </c>
      <c r="B37" s="2"/>
      <c r="C37" s="30">
        <v>57</v>
      </c>
    </row>
    <row r="38" spans="1:3">
      <c r="A38" s="5" t="s">
        <v>26</v>
      </c>
      <c r="B38" s="2"/>
      <c r="C38" s="30">
        <v>22.071270000000002</v>
      </c>
    </row>
    <row r="39" spans="1:3">
      <c r="A39" s="5" t="s">
        <v>27</v>
      </c>
      <c r="B39" s="2"/>
      <c r="C39" s="30">
        <v>159.10048</v>
      </c>
    </row>
    <row r="40" spans="1:3">
      <c r="A40" s="5" t="s">
        <v>28</v>
      </c>
      <c r="B40" s="2"/>
      <c r="C40" s="30">
        <v>245</v>
      </c>
    </row>
    <row r="41" spans="1:3">
      <c r="A41" s="5" t="s">
        <v>29</v>
      </c>
      <c r="B41" s="2"/>
      <c r="C41" s="30">
        <v>24.817</v>
      </c>
    </row>
    <row r="42" spans="1:3">
      <c r="A42" s="5" t="s">
        <v>30</v>
      </c>
      <c r="B42" s="2"/>
      <c r="C42" s="30">
        <v>4</v>
      </c>
    </row>
    <row r="43" spans="1:3">
      <c r="A43" s="5" t="s">
        <v>31</v>
      </c>
      <c r="B43" s="2"/>
      <c r="C43" s="30">
        <v>175.191</v>
      </c>
    </row>
    <row r="44" spans="1:3">
      <c r="A44" s="5" t="s">
        <v>32</v>
      </c>
      <c r="B44" s="2"/>
      <c r="C44" s="30">
        <v>79.947000000000003</v>
      </c>
    </row>
    <row r="45" spans="1:3">
      <c r="A45" s="5" t="s">
        <v>33</v>
      </c>
      <c r="B45" s="2"/>
      <c r="C45" s="30">
        <v>15</v>
      </c>
    </row>
    <row r="46" spans="1:3" ht="22.5">
      <c r="A46" s="5" t="s">
        <v>34</v>
      </c>
      <c r="B46" s="2"/>
      <c r="C46" s="30">
        <v>26.228000000000002</v>
      </c>
    </row>
    <row r="47" spans="1:3">
      <c r="A47" s="5" t="s">
        <v>35</v>
      </c>
      <c r="B47" s="2"/>
      <c r="C47" s="30">
        <v>1100</v>
      </c>
    </row>
    <row r="48" spans="1:3">
      <c r="A48" s="5" t="s">
        <v>36</v>
      </c>
      <c r="B48" s="2"/>
      <c r="C48" s="30">
        <v>279.16040000000004</v>
      </c>
    </row>
    <row r="49" spans="1:3">
      <c r="A49" s="5" t="s">
        <v>37</v>
      </c>
      <c r="B49" s="2"/>
      <c r="C49" s="30">
        <v>1868</v>
      </c>
    </row>
    <row r="50" spans="1:3">
      <c r="A50" s="5" t="s">
        <v>38</v>
      </c>
      <c r="B50" s="2"/>
      <c r="C50" s="30">
        <v>1076</v>
      </c>
    </row>
    <row r="51" spans="1:3">
      <c r="A51" s="5" t="s">
        <v>39</v>
      </c>
      <c r="B51" s="2"/>
      <c r="C51" s="30">
        <v>486.57</v>
      </c>
    </row>
    <row r="52" spans="1:3">
      <c r="A52" s="5" t="s">
        <v>40</v>
      </c>
      <c r="B52" s="2"/>
      <c r="C52" s="30">
        <v>14.398999999999999</v>
      </c>
    </row>
    <row r="53" spans="1:3">
      <c r="A53" s="5" t="s">
        <v>41</v>
      </c>
      <c r="B53" s="2"/>
      <c r="C53" s="30">
        <v>4</v>
      </c>
    </row>
    <row r="54" spans="1:3">
      <c r="A54" s="5" t="s">
        <v>42</v>
      </c>
      <c r="B54" s="2"/>
      <c r="C54" s="30">
        <v>16.75</v>
      </c>
    </row>
    <row r="55" spans="1:3">
      <c r="A55" s="5" t="s">
        <v>43</v>
      </c>
      <c r="B55" s="2"/>
      <c r="C55" s="30">
        <v>29</v>
      </c>
    </row>
    <row r="56" spans="1:3">
      <c r="A56" s="5" t="s">
        <v>44</v>
      </c>
      <c r="B56" s="2"/>
      <c r="C56" s="30">
        <v>1800</v>
      </c>
    </row>
    <row r="57" spans="1:3">
      <c r="A57" s="5" t="s">
        <v>45</v>
      </c>
      <c r="B57" s="2"/>
      <c r="C57" s="30">
        <v>701</v>
      </c>
    </row>
    <row r="58" spans="1:3">
      <c r="A58" s="5" t="s">
        <v>46</v>
      </c>
      <c r="B58" s="2"/>
      <c r="C58" s="30">
        <v>63.737000000000002</v>
      </c>
    </row>
    <row r="59" spans="1:3">
      <c r="A59" s="5" t="s">
        <v>47</v>
      </c>
      <c r="B59" s="2"/>
      <c r="C59" s="30">
        <v>27.731580000000001</v>
      </c>
    </row>
    <row r="60" spans="1:3">
      <c r="A60" s="5" t="s">
        <v>48</v>
      </c>
      <c r="B60" s="2"/>
      <c r="C60" s="30">
        <v>675.1952</v>
      </c>
    </row>
    <row r="61" spans="1:3">
      <c r="A61" s="5" t="s">
        <v>49</v>
      </c>
      <c r="B61" s="2"/>
      <c r="C61" s="30">
        <v>50</v>
      </c>
    </row>
    <row r="62" spans="1:3">
      <c r="A62" s="5" t="s">
        <v>50</v>
      </c>
      <c r="B62" s="2"/>
      <c r="C62" s="30">
        <v>2058</v>
      </c>
    </row>
    <row r="63" spans="1:3">
      <c r="A63" s="5" t="s">
        <v>51</v>
      </c>
      <c r="B63" s="2"/>
      <c r="C63" s="30">
        <v>1506</v>
      </c>
    </row>
    <row r="64" spans="1:3">
      <c r="A64" s="5" t="s">
        <v>52</v>
      </c>
      <c r="B64" s="2"/>
      <c r="C64" s="30">
        <v>478.346</v>
      </c>
    </row>
    <row r="65" spans="1:3">
      <c r="A65" s="5" t="s">
        <v>53</v>
      </c>
      <c r="B65" s="8"/>
      <c r="C65" s="7">
        <v>18574.592000000001</v>
      </c>
    </row>
    <row r="66" spans="1:3">
      <c r="A66" s="5" t="s">
        <v>54</v>
      </c>
      <c r="B66" s="2"/>
      <c r="C66" s="30">
        <v>763</v>
      </c>
    </row>
    <row r="67" spans="1:3">
      <c r="A67" s="5" t="s">
        <v>55</v>
      </c>
      <c r="B67" s="2"/>
      <c r="C67" s="30">
        <v>8438</v>
      </c>
    </row>
    <row r="68" spans="1:3">
      <c r="A68" s="9" t="s">
        <v>56</v>
      </c>
      <c r="B68" s="8"/>
      <c r="C68" s="7">
        <v>2152</v>
      </c>
    </row>
    <row r="69" spans="1:3">
      <c r="A69" s="5" t="s">
        <v>57</v>
      </c>
      <c r="B69" s="2"/>
      <c r="C69" s="30">
        <v>32.274000000000001</v>
      </c>
    </row>
    <row r="70" spans="1:3">
      <c r="A70" s="5" t="s">
        <v>58</v>
      </c>
      <c r="B70" s="2"/>
      <c r="C70" s="30">
        <v>60</v>
      </c>
    </row>
    <row r="71" spans="1:3">
      <c r="A71" s="5" t="s">
        <v>59</v>
      </c>
      <c r="B71" s="2"/>
      <c r="C71" s="30">
        <v>20</v>
      </c>
    </row>
    <row r="72" spans="1:3">
      <c r="A72" s="5" t="s">
        <v>60</v>
      </c>
      <c r="B72" s="2"/>
      <c r="C72" s="30">
        <v>74.974000000000004</v>
      </c>
    </row>
    <row r="73" spans="1:3">
      <c r="A73" s="5" t="s">
        <v>61</v>
      </c>
      <c r="B73" s="2"/>
      <c r="C73" s="30">
        <v>36.634399999999999</v>
      </c>
    </row>
    <row r="74" spans="1:3">
      <c r="A74" s="5" t="s">
        <v>62</v>
      </c>
      <c r="B74" s="2"/>
      <c r="C74" s="30">
        <v>97.094999999999999</v>
      </c>
    </row>
    <row r="75" spans="1:3">
      <c r="A75" s="5" t="s">
        <v>63</v>
      </c>
      <c r="B75" s="2"/>
      <c r="C75" s="30">
        <v>4.4915200000000004</v>
      </c>
    </row>
    <row r="76" spans="1:3">
      <c r="A76" s="5" t="s">
        <v>64</v>
      </c>
      <c r="B76" s="2"/>
      <c r="C76" s="30">
        <v>4</v>
      </c>
    </row>
    <row r="77" spans="1:3">
      <c r="A77" s="5" t="s">
        <v>65</v>
      </c>
      <c r="B77" s="2"/>
      <c r="C77" s="30">
        <v>4</v>
      </c>
    </row>
    <row r="78" spans="1:3">
      <c r="A78" s="5" t="s">
        <v>66</v>
      </c>
      <c r="B78" s="2"/>
      <c r="C78" s="30">
        <v>108.81437000000001</v>
      </c>
    </row>
    <row r="79" spans="1:3">
      <c r="A79" s="5" t="s">
        <v>67</v>
      </c>
      <c r="B79" s="2"/>
      <c r="C79" s="30">
        <v>40</v>
      </c>
    </row>
    <row r="80" spans="1:3">
      <c r="A80" s="5" t="s">
        <v>68</v>
      </c>
      <c r="B80" s="2"/>
      <c r="C80" s="30">
        <v>441.15337</v>
      </c>
    </row>
    <row r="81" spans="1:3">
      <c r="A81" s="5" t="s">
        <v>69</v>
      </c>
      <c r="B81" s="2"/>
      <c r="C81" s="30">
        <v>45</v>
      </c>
    </row>
    <row r="82" spans="1:3">
      <c r="A82" s="5" t="s">
        <v>70</v>
      </c>
      <c r="B82" s="2"/>
      <c r="C82" s="30">
        <v>50.802</v>
      </c>
    </row>
    <row r="83" spans="1:3">
      <c r="A83" s="5" t="s">
        <v>71</v>
      </c>
      <c r="B83" s="2"/>
      <c r="C83" s="30">
        <v>8.2729999999999997</v>
      </c>
    </row>
    <row r="84" spans="1:3">
      <c r="A84" s="5" t="s">
        <v>72</v>
      </c>
      <c r="B84" s="2"/>
      <c r="C84" s="30">
        <v>5</v>
      </c>
    </row>
    <row r="85" spans="1:3">
      <c r="A85" s="5" t="s">
        <v>73</v>
      </c>
      <c r="B85" s="2"/>
      <c r="C85" s="30">
        <v>71.516000000000005</v>
      </c>
    </row>
    <row r="86" spans="1:3">
      <c r="A86" s="5" t="s">
        <v>74</v>
      </c>
      <c r="B86" s="2"/>
      <c r="C86" s="30">
        <v>19047</v>
      </c>
    </row>
    <row r="87" spans="1:3">
      <c r="A87" s="5" t="s">
        <v>75</v>
      </c>
      <c r="B87" s="2"/>
      <c r="C87" s="30">
        <v>24.9</v>
      </c>
    </row>
    <row r="88" spans="1:3">
      <c r="A88" s="3"/>
      <c r="B88" s="2"/>
      <c r="C88" s="3"/>
    </row>
    <row r="89" spans="1:3">
      <c r="A89" s="66" t="s">
        <v>76</v>
      </c>
      <c r="B89" s="2" t="s">
        <v>3</v>
      </c>
      <c r="C89" s="63">
        <f>SUM(C91:C93)</f>
        <v>3178</v>
      </c>
    </row>
    <row r="90" spans="1:3">
      <c r="A90" s="3"/>
      <c r="B90" s="2"/>
      <c r="C90" s="3"/>
    </row>
    <row r="91" spans="1:3">
      <c r="A91" s="5" t="s">
        <v>77</v>
      </c>
      <c r="B91" s="2"/>
      <c r="C91" s="30">
        <v>1445</v>
      </c>
    </row>
    <row r="92" spans="1:3">
      <c r="A92" s="5" t="s">
        <v>78</v>
      </c>
      <c r="B92" s="2"/>
      <c r="C92" s="30">
        <v>637</v>
      </c>
    </row>
    <row r="93" spans="1:3">
      <c r="A93" s="5" t="s">
        <v>79</v>
      </c>
      <c r="B93" s="2"/>
      <c r="C93" s="30">
        <v>1096</v>
      </c>
    </row>
    <row r="94" spans="1:3">
      <c r="A94" s="3"/>
      <c r="B94" s="2"/>
      <c r="C94" s="3"/>
    </row>
    <row r="95" spans="1:3" ht="22.5">
      <c r="A95" s="61" t="s">
        <v>80</v>
      </c>
      <c r="B95" s="62" t="s">
        <v>3</v>
      </c>
      <c r="C95" s="63">
        <f>SUM(C97:C125)</f>
        <v>6707.2564400000001</v>
      </c>
    </row>
    <row r="96" spans="1:3">
      <c r="A96" s="6"/>
      <c r="B96" s="2"/>
      <c r="C96" s="2"/>
    </row>
    <row r="97" spans="1:3">
      <c r="A97" s="5" t="s">
        <v>81</v>
      </c>
      <c r="B97" s="2"/>
      <c r="C97" s="30">
        <v>47.172129999999996</v>
      </c>
    </row>
    <row r="98" spans="1:3">
      <c r="A98" s="5" t="s">
        <v>82</v>
      </c>
      <c r="B98" s="2"/>
      <c r="C98" s="30">
        <v>164.34252000000001</v>
      </c>
    </row>
    <row r="99" spans="1:3">
      <c r="A99" s="5" t="s">
        <v>83</v>
      </c>
      <c r="B99" s="2"/>
      <c r="C99" s="30">
        <v>171.55819</v>
      </c>
    </row>
    <row r="100" spans="1:3">
      <c r="A100" s="5" t="s">
        <v>84</v>
      </c>
      <c r="B100" s="2"/>
      <c r="C100" s="30">
        <v>422.42968999999999</v>
      </c>
    </row>
    <row r="101" spans="1:3">
      <c r="A101" s="5" t="s">
        <v>85</v>
      </c>
      <c r="B101" s="2"/>
      <c r="C101" s="30">
        <v>692.40714000000003</v>
      </c>
    </row>
    <row r="102" spans="1:3">
      <c r="A102" s="5" t="s">
        <v>86</v>
      </c>
      <c r="B102" s="2"/>
      <c r="C102" s="30">
        <v>65.535029999999992</v>
      </c>
    </row>
    <row r="103" spans="1:3">
      <c r="A103" s="5" t="s">
        <v>10</v>
      </c>
      <c r="B103" s="2"/>
      <c r="C103" s="30">
        <v>413.86268999999999</v>
      </c>
    </row>
    <row r="104" spans="1:3">
      <c r="A104" s="5" t="s">
        <v>87</v>
      </c>
      <c r="B104" s="2"/>
      <c r="C104" s="30">
        <v>167.15364</v>
      </c>
    </row>
    <row r="105" spans="1:3">
      <c r="A105" s="5" t="s">
        <v>88</v>
      </c>
      <c r="B105" s="2"/>
      <c r="C105" s="30">
        <v>94.364800000000002</v>
      </c>
    </row>
    <row r="106" spans="1:3">
      <c r="A106" s="5" t="s">
        <v>89</v>
      </c>
      <c r="B106" s="2"/>
      <c r="C106" s="30">
        <v>21.742419999999999</v>
      </c>
    </row>
    <row r="107" spans="1:3">
      <c r="A107" s="5" t="s">
        <v>90</v>
      </c>
      <c r="B107" s="2"/>
      <c r="C107" s="30">
        <v>131.42145000000002</v>
      </c>
    </row>
    <row r="108" spans="1:3">
      <c r="A108" s="5" t="s">
        <v>91</v>
      </c>
      <c r="B108" s="2"/>
      <c r="C108" s="30">
        <v>493.82389999999998</v>
      </c>
    </row>
    <row r="109" spans="1:3">
      <c r="A109" s="5" t="s">
        <v>92</v>
      </c>
      <c r="B109" s="2"/>
      <c r="C109" s="30">
        <v>173.58031</v>
      </c>
    </row>
    <row r="110" spans="1:3">
      <c r="A110" s="5" t="s">
        <v>93</v>
      </c>
      <c r="B110" s="2"/>
      <c r="C110" s="30">
        <v>135.93810999999999</v>
      </c>
    </row>
    <row r="111" spans="1:3">
      <c r="A111" s="5" t="s">
        <v>23</v>
      </c>
      <c r="B111" s="2"/>
      <c r="C111" s="30">
        <v>293.72865000000002</v>
      </c>
    </row>
    <row r="112" spans="1:3">
      <c r="A112" s="5" t="s">
        <v>94</v>
      </c>
      <c r="B112" s="2"/>
      <c r="C112" s="30">
        <v>543.66711999999995</v>
      </c>
    </row>
    <row r="113" spans="1:4">
      <c r="A113" s="5" t="s">
        <v>95</v>
      </c>
      <c r="B113" s="2"/>
      <c r="C113" s="30">
        <v>283.17583000000002</v>
      </c>
    </row>
    <row r="114" spans="1:4">
      <c r="A114" s="5" t="s">
        <v>96</v>
      </c>
      <c r="B114" s="2"/>
      <c r="C114" s="30">
        <v>137.29333</v>
      </c>
    </row>
    <row r="115" spans="1:4">
      <c r="A115" s="5" t="s">
        <v>97</v>
      </c>
      <c r="B115" s="2"/>
      <c r="C115" s="30">
        <v>206.50919999999999</v>
      </c>
    </row>
    <row r="116" spans="1:4">
      <c r="A116" s="5" t="s">
        <v>98</v>
      </c>
      <c r="B116" s="2"/>
      <c r="C116" s="30">
        <v>69.132449999999992</v>
      </c>
    </row>
    <row r="117" spans="1:4">
      <c r="A117" s="5" t="s">
        <v>99</v>
      </c>
      <c r="B117" s="2"/>
      <c r="C117" s="30">
        <v>44.416649999999997</v>
      </c>
    </row>
    <row r="118" spans="1:4">
      <c r="A118" s="5" t="s">
        <v>100</v>
      </c>
      <c r="B118" s="2"/>
      <c r="C118" s="30">
        <v>91.086339999999993</v>
      </c>
    </row>
    <row r="119" spans="1:4">
      <c r="A119" s="5" t="s">
        <v>101</v>
      </c>
      <c r="B119" s="2"/>
      <c r="C119" s="30">
        <v>77.547479999999993</v>
      </c>
    </row>
    <row r="120" spans="1:4">
      <c r="A120" s="5" t="s">
        <v>102</v>
      </c>
      <c r="B120" s="2"/>
      <c r="C120" s="30">
        <v>156.19535999999999</v>
      </c>
    </row>
    <row r="121" spans="1:4">
      <c r="A121" s="5" t="s">
        <v>103</v>
      </c>
      <c r="B121" s="2"/>
      <c r="C121" s="30">
        <v>90.370829999999998</v>
      </c>
    </row>
    <row r="122" spans="1:4">
      <c r="A122" s="5" t="s">
        <v>104</v>
      </c>
      <c r="B122" s="2"/>
      <c r="C122" s="30">
        <v>259.59334999999999</v>
      </c>
    </row>
    <row r="123" spans="1:4">
      <c r="A123" s="5" t="s">
        <v>105</v>
      </c>
      <c r="B123" s="2"/>
      <c r="C123" s="30">
        <v>403.55590999999998</v>
      </c>
    </row>
    <row r="124" spans="1:4">
      <c r="A124" s="5" t="s">
        <v>106</v>
      </c>
      <c r="B124" s="2"/>
      <c r="C124" s="30">
        <v>355.39321999999999</v>
      </c>
    </row>
    <row r="125" spans="1:4">
      <c r="A125" s="5" t="s">
        <v>107</v>
      </c>
      <c r="B125" s="2"/>
      <c r="C125" s="30">
        <v>500.25870000000003</v>
      </c>
    </row>
    <row r="126" spans="1:4">
      <c r="A126" s="5"/>
      <c r="B126" s="2"/>
      <c r="C126" s="30"/>
    </row>
    <row r="127" spans="1:4">
      <c r="A127" s="55" t="s">
        <v>3173</v>
      </c>
      <c r="B127" s="55"/>
      <c r="C127" s="67"/>
    </row>
    <row r="128" spans="1:4" ht="11.25" customHeight="1">
      <c r="A128" s="11"/>
      <c r="B128" s="11"/>
      <c r="C128" s="32"/>
      <c r="D128" s="47"/>
    </row>
    <row r="129" spans="1:4" ht="13.5" customHeight="1">
      <c r="A129" s="1" t="s">
        <v>108</v>
      </c>
      <c r="B129" s="1" t="s">
        <v>109</v>
      </c>
      <c r="C129" s="68">
        <f>SUM(C131:C132)</f>
        <v>494.77300000000002</v>
      </c>
      <c r="D129" s="47"/>
    </row>
    <row r="130" spans="1:4">
      <c r="A130" s="11"/>
      <c r="B130" s="11"/>
      <c r="C130" s="32"/>
    </row>
    <row r="131" spans="1:4">
      <c r="A131" s="11" t="s">
        <v>110</v>
      </c>
      <c r="B131" s="11"/>
      <c r="C131" s="32">
        <f>230149/1000</f>
        <v>230.149</v>
      </c>
    </row>
    <row r="132" spans="1:4">
      <c r="A132" s="11" t="s">
        <v>111</v>
      </c>
      <c r="B132" s="11"/>
      <c r="C132" s="32">
        <f>264624/1000</f>
        <v>264.62400000000002</v>
      </c>
    </row>
    <row r="133" spans="1:4">
      <c r="A133" s="11"/>
      <c r="B133" s="11"/>
      <c r="C133" s="32"/>
    </row>
    <row r="134" spans="1:4" ht="16.5" customHeight="1">
      <c r="A134" s="69" t="s">
        <v>7</v>
      </c>
      <c r="B134" s="69" t="s">
        <v>109</v>
      </c>
      <c r="C134" s="70">
        <f>SUM(C136:C189)</f>
        <v>38840.258000000002</v>
      </c>
      <c r="D134" s="47"/>
    </row>
    <row r="135" spans="1:4">
      <c r="A135" s="10"/>
      <c r="B135" s="10"/>
      <c r="C135" s="31"/>
    </row>
    <row r="136" spans="1:4">
      <c r="A136" s="10" t="s">
        <v>112</v>
      </c>
      <c r="B136" s="10"/>
      <c r="C136" s="31">
        <v>18</v>
      </c>
    </row>
    <row r="137" spans="1:4">
      <c r="A137" s="11" t="s">
        <v>113</v>
      </c>
      <c r="B137" s="10"/>
      <c r="C137" s="31">
        <v>18</v>
      </c>
    </row>
    <row r="138" spans="1:4">
      <c r="A138" s="10" t="s">
        <v>114</v>
      </c>
      <c r="B138" s="10"/>
      <c r="C138" s="31">
        <v>18</v>
      </c>
    </row>
    <row r="139" spans="1:4">
      <c r="A139" s="10" t="s">
        <v>115</v>
      </c>
      <c r="B139" s="10"/>
      <c r="C139" s="31">
        <f>242463/1000</f>
        <v>242.46299999999999</v>
      </c>
    </row>
    <row r="140" spans="1:4">
      <c r="A140" s="10" t="s">
        <v>116</v>
      </c>
      <c r="B140" s="10"/>
      <c r="C140" s="31">
        <v>367</v>
      </c>
    </row>
    <row r="141" spans="1:4">
      <c r="A141" s="10" t="s">
        <v>117</v>
      </c>
      <c r="B141" s="10"/>
      <c r="C141" s="31">
        <f>204340/1000</f>
        <v>204.34</v>
      </c>
    </row>
    <row r="142" spans="1:4">
      <c r="A142" s="10" t="s">
        <v>118</v>
      </c>
      <c r="B142" s="10"/>
      <c r="C142" s="31">
        <f>99306/1000</f>
        <v>99.305999999999997</v>
      </c>
    </row>
    <row r="143" spans="1:4">
      <c r="A143" s="10" t="s">
        <v>119</v>
      </c>
      <c r="B143" s="10"/>
      <c r="C143" s="31">
        <f>463167/1000</f>
        <v>463.16699999999997</v>
      </c>
    </row>
    <row r="144" spans="1:4">
      <c r="A144" s="10" t="s">
        <v>120</v>
      </c>
      <c r="B144" s="10"/>
      <c r="C144" s="31">
        <f>367683/1000</f>
        <v>367.68299999999999</v>
      </c>
    </row>
    <row r="145" spans="1:3">
      <c r="A145" s="10" t="s">
        <v>121</v>
      </c>
      <c r="B145" s="10"/>
      <c r="C145" s="31">
        <f>1704500/1000</f>
        <v>1704.5</v>
      </c>
    </row>
    <row r="146" spans="1:3">
      <c r="A146" s="10" t="s">
        <v>122</v>
      </c>
      <c r="B146" s="10"/>
      <c r="C146" s="31">
        <f>618550/1000</f>
        <v>618.54999999999995</v>
      </c>
    </row>
    <row r="147" spans="1:3">
      <c r="A147" s="10" t="s">
        <v>123</v>
      </c>
      <c r="B147" s="10"/>
      <c r="C147" s="31">
        <f>8249/1000</f>
        <v>8.2490000000000006</v>
      </c>
    </row>
    <row r="148" spans="1:3">
      <c r="A148" s="10" t="s">
        <v>124</v>
      </c>
      <c r="B148" s="10"/>
      <c r="C148" s="31">
        <f>20000/1000</f>
        <v>20</v>
      </c>
    </row>
    <row r="149" spans="1:3">
      <c r="A149" s="10" t="s">
        <v>125</v>
      </c>
      <c r="B149" s="10"/>
      <c r="C149" s="31">
        <f>35+168</f>
        <v>203</v>
      </c>
    </row>
    <row r="150" spans="1:3">
      <c r="A150" s="10" t="s">
        <v>126</v>
      </c>
      <c r="B150" s="10"/>
      <c r="C150" s="31">
        <v>6</v>
      </c>
    </row>
    <row r="151" spans="1:3">
      <c r="A151" s="10" t="s">
        <v>127</v>
      </c>
      <c r="B151" s="10"/>
      <c r="C151" s="31">
        <v>131</v>
      </c>
    </row>
    <row r="152" spans="1:3">
      <c r="A152" s="10" t="s">
        <v>128</v>
      </c>
      <c r="B152" s="10"/>
      <c r="C152" s="31">
        <v>725</v>
      </c>
    </row>
    <row r="153" spans="1:3">
      <c r="A153" s="10" t="s">
        <v>129</v>
      </c>
      <c r="B153" s="10"/>
      <c r="C153" s="31">
        <v>500</v>
      </c>
    </row>
    <row r="154" spans="1:3">
      <c r="A154" s="10" t="s">
        <v>130</v>
      </c>
      <c r="B154" s="10"/>
      <c r="C154" s="31">
        <v>41</v>
      </c>
    </row>
    <row r="155" spans="1:3">
      <c r="A155" s="10" t="s">
        <v>131</v>
      </c>
      <c r="B155" s="10"/>
      <c r="C155" s="31">
        <v>5</v>
      </c>
    </row>
    <row r="156" spans="1:3">
      <c r="A156" s="10" t="s">
        <v>132</v>
      </c>
      <c r="B156" s="10"/>
      <c r="C156" s="31">
        <f>3690+270</f>
        <v>3960</v>
      </c>
    </row>
    <row r="157" spans="1:3" ht="22.5">
      <c r="A157" s="10" t="s">
        <v>133</v>
      </c>
      <c r="B157" s="10"/>
      <c r="C157" s="31">
        <v>60</v>
      </c>
    </row>
    <row r="158" spans="1:3">
      <c r="A158" s="10" t="s">
        <v>134</v>
      </c>
      <c r="B158" s="10"/>
      <c r="C158" s="31">
        <f>130+234</f>
        <v>364</v>
      </c>
    </row>
    <row r="159" spans="1:3">
      <c r="A159" s="10" t="s">
        <v>135</v>
      </c>
      <c r="B159" s="10"/>
      <c r="C159" s="31">
        <v>19800</v>
      </c>
    </row>
    <row r="160" spans="1:3">
      <c r="A160" s="10" t="s">
        <v>136</v>
      </c>
      <c r="B160" s="10"/>
      <c r="C160" s="31">
        <v>113</v>
      </c>
    </row>
    <row r="161" spans="1:3">
      <c r="A161" s="10" t="s">
        <v>137</v>
      </c>
      <c r="B161" s="10"/>
      <c r="C161" s="31">
        <v>1852</v>
      </c>
    </row>
    <row r="162" spans="1:3">
      <c r="A162" s="10" t="s">
        <v>138</v>
      </c>
      <c r="B162" s="10"/>
      <c r="C162" s="31">
        <v>100</v>
      </c>
    </row>
    <row r="163" spans="1:3">
      <c r="A163" s="10" t="s">
        <v>139</v>
      </c>
      <c r="B163" s="10"/>
      <c r="C163" s="31">
        <v>80</v>
      </c>
    </row>
    <row r="164" spans="1:3">
      <c r="A164" s="10" t="s">
        <v>140</v>
      </c>
      <c r="B164" s="10"/>
      <c r="C164" s="31">
        <v>75</v>
      </c>
    </row>
    <row r="165" spans="1:3">
      <c r="A165" s="10" t="s">
        <v>141</v>
      </c>
      <c r="B165" s="10"/>
      <c r="C165" s="31">
        <v>1042</v>
      </c>
    </row>
    <row r="166" spans="1:3">
      <c r="A166" s="10" t="s">
        <v>142</v>
      </c>
      <c r="B166" s="10"/>
      <c r="C166" s="31">
        <v>183</v>
      </c>
    </row>
    <row r="167" spans="1:3">
      <c r="A167" s="10" t="s">
        <v>143</v>
      </c>
      <c r="B167" s="10"/>
      <c r="C167" s="31">
        <v>194</v>
      </c>
    </row>
    <row r="168" spans="1:3">
      <c r="A168" s="10" t="s">
        <v>144</v>
      </c>
      <c r="B168" s="10"/>
      <c r="C168" s="31">
        <f>273</f>
        <v>273</v>
      </c>
    </row>
    <row r="169" spans="1:3">
      <c r="A169" s="10" t="s">
        <v>145</v>
      </c>
      <c r="B169" s="10"/>
      <c r="C169" s="31">
        <v>64</v>
      </c>
    </row>
    <row r="170" spans="1:3">
      <c r="A170" s="10" t="s">
        <v>146</v>
      </c>
      <c r="B170" s="10"/>
      <c r="C170" s="31">
        <v>56</v>
      </c>
    </row>
    <row r="171" spans="1:3">
      <c r="A171" s="10" t="s">
        <v>147</v>
      </c>
      <c r="B171" s="10"/>
      <c r="C171" s="31">
        <v>474</v>
      </c>
    </row>
    <row r="172" spans="1:3">
      <c r="A172" s="10" t="s">
        <v>148</v>
      </c>
      <c r="B172" s="10"/>
      <c r="C172" s="31">
        <v>292</v>
      </c>
    </row>
    <row r="173" spans="1:3">
      <c r="A173" s="10" t="s">
        <v>149</v>
      </c>
      <c r="B173" s="10"/>
      <c r="C173" s="31">
        <v>357</v>
      </c>
    </row>
    <row r="174" spans="1:3">
      <c r="A174" s="10" t="s">
        <v>150</v>
      </c>
      <c r="B174" s="10"/>
      <c r="C174" s="31">
        <v>15</v>
      </c>
    </row>
    <row r="175" spans="1:3">
      <c r="A175" s="10" t="s">
        <v>151</v>
      </c>
      <c r="B175" s="10"/>
      <c r="C175" s="31">
        <v>2800</v>
      </c>
    </row>
    <row r="176" spans="1:3">
      <c r="A176" s="10" t="s">
        <v>152</v>
      </c>
      <c r="B176" s="10"/>
      <c r="C176" s="31">
        <v>120</v>
      </c>
    </row>
    <row r="177" spans="1:4">
      <c r="A177" s="10" t="s">
        <v>153</v>
      </c>
      <c r="B177" s="10"/>
      <c r="C177" s="31">
        <v>114</v>
      </c>
    </row>
    <row r="178" spans="1:4">
      <c r="A178" s="10" t="s">
        <v>154</v>
      </c>
      <c r="B178" s="10"/>
      <c r="C178" s="31">
        <v>55</v>
      </c>
    </row>
    <row r="179" spans="1:4">
      <c r="A179" s="10" t="s">
        <v>155</v>
      </c>
      <c r="B179" s="10"/>
      <c r="C179" s="31">
        <v>15</v>
      </c>
    </row>
    <row r="180" spans="1:4">
      <c r="A180" s="10" t="s">
        <v>156</v>
      </c>
      <c r="B180" s="10"/>
      <c r="C180" s="31">
        <v>78</v>
      </c>
    </row>
    <row r="181" spans="1:4">
      <c r="A181" s="10" t="s">
        <v>157</v>
      </c>
      <c r="B181" s="10"/>
      <c r="C181" s="31">
        <v>52</v>
      </c>
    </row>
    <row r="182" spans="1:4">
      <c r="A182" s="10" t="s">
        <v>158</v>
      </c>
      <c r="B182" s="10"/>
      <c r="C182" s="31">
        <v>71</v>
      </c>
    </row>
    <row r="183" spans="1:4">
      <c r="A183" s="10" t="s">
        <v>159</v>
      </c>
      <c r="B183" s="10"/>
      <c r="C183" s="31">
        <v>52</v>
      </c>
    </row>
    <row r="184" spans="1:4">
      <c r="A184" s="10" t="s">
        <v>160</v>
      </c>
      <c r="B184" s="10"/>
      <c r="C184" s="31">
        <v>18</v>
      </c>
    </row>
    <row r="185" spans="1:4">
      <c r="A185" s="10" t="s">
        <v>161</v>
      </c>
      <c r="B185" s="10"/>
      <c r="C185" s="31">
        <v>58</v>
      </c>
    </row>
    <row r="186" spans="1:4">
      <c r="A186" s="10" t="s">
        <v>162</v>
      </c>
      <c r="B186" s="10"/>
      <c r="C186" s="31">
        <v>86</v>
      </c>
    </row>
    <row r="187" spans="1:4" ht="22.5">
      <c r="A187" s="10" t="s">
        <v>163</v>
      </c>
      <c r="B187" s="10"/>
      <c r="C187" s="31">
        <v>163</v>
      </c>
    </row>
    <row r="188" spans="1:4">
      <c r="A188" s="10" t="s">
        <v>164</v>
      </c>
      <c r="B188" s="10"/>
      <c r="C188" s="31">
        <v>35</v>
      </c>
    </row>
    <row r="189" spans="1:4">
      <c r="A189" s="10" t="s">
        <v>165</v>
      </c>
      <c r="B189" s="10"/>
      <c r="C189" s="31">
        <v>9</v>
      </c>
    </row>
    <row r="190" spans="1:4">
      <c r="A190" s="11"/>
      <c r="B190" s="11"/>
      <c r="C190" s="32"/>
    </row>
    <row r="191" spans="1:4" ht="17.25" customHeight="1">
      <c r="A191" s="71" t="s">
        <v>76</v>
      </c>
      <c r="B191" s="48" t="s">
        <v>109</v>
      </c>
      <c r="C191" s="72">
        <f>SUM(C193:C196)</f>
        <v>4716</v>
      </c>
      <c r="D191" s="47"/>
    </row>
    <row r="192" spans="1:4">
      <c r="A192" s="11"/>
      <c r="B192" s="11"/>
      <c r="C192" s="32"/>
    </row>
    <row r="193" spans="1:4">
      <c r="A193" s="11" t="s">
        <v>166</v>
      </c>
      <c r="B193" s="11"/>
      <c r="C193" s="32">
        <v>1103</v>
      </c>
    </row>
    <row r="194" spans="1:4">
      <c r="A194" s="11" t="s">
        <v>167</v>
      </c>
      <c r="B194" s="11"/>
      <c r="C194" s="32">
        <v>250</v>
      </c>
    </row>
    <row r="195" spans="1:4">
      <c r="A195" s="11" t="s">
        <v>77</v>
      </c>
      <c r="B195" s="11"/>
      <c r="C195" s="32">
        <v>18</v>
      </c>
    </row>
    <row r="196" spans="1:4">
      <c r="A196" s="11" t="s">
        <v>168</v>
      </c>
      <c r="B196" s="11"/>
      <c r="C196" s="32">
        <f>3142+203</f>
        <v>3345</v>
      </c>
    </row>
    <row r="197" spans="1:4">
      <c r="A197" s="11"/>
      <c r="B197" s="11"/>
      <c r="C197" s="32"/>
    </row>
    <row r="198" spans="1:4" ht="14.25" customHeight="1">
      <c r="A198" s="1" t="s">
        <v>169</v>
      </c>
      <c r="B198" s="1" t="s">
        <v>109</v>
      </c>
      <c r="C198" s="68">
        <f>SUM(C200:C217)</f>
        <v>8673.7639999999992</v>
      </c>
      <c r="D198" s="47"/>
    </row>
    <row r="199" spans="1:4">
      <c r="A199" s="11"/>
      <c r="B199" s="11"/>
      <c r="C199" s="32"/>
    </row>
    <row r="200" spans="1:4">
      <c r="A200" s="12" t="s">
        <v>170</v>
      </c>
      <c r="B200" s="12"/>
      <c r="C200" s="32">
        <f>397764/1000</f>
        <v>397.76400000000001</v>
      </c>
    </row>
    <row r="201" spans="1:4">
      <c r="A201" s="12" t="s">
        <v>87</v>
      </c>
      <c r="B201" s="12"/>
      <c r="C201" s="32">
        <v>358</v>
      </c>
    </row>
    <row r="202" spans="1:4">
      <c r="A202" s="12" t="s">
        <v>171</v>
      </c>
      <c r="B202" s="12"/>
      <c r="C202" s="32">
        <v>386</v>
      </c>
    </row>
    <row r="203" spans="1:4">
      <c r="A203" s="12" t="s">
        <v>86</v>
      </c>
      <c r="B203" s="12"/>
      <c r="C203" s="32">
        <v>397</v>
      </c>
    </row>
    <row r="204" spans="1:4">
      <c r="A204" s="12" t="s">
        <v>172</v>
      </c>
      <c r="B204" s="12"/>
      <c r="C204" s="32">
        <v>241</v>
      </c>
    </row>
    <row r="205" spans="1:4">
      <c r="A205" s="12" t="s">
        <v>173</v>
      </c>
      <c r="B205" s="12"/>
      <c r="C205" s="32">
        <v>630</v>
      </c>
    </row>
    <row r="206" spans="1:4" ht="16.5" customHeight="1">
      <c r="A206" s="12" t="s">
        <v>174</v>
      </c>
      <c r="B206" s="12"/>
      <c r="C206" s="32">
        <v>718</v>
      </c>
    </row>
    <row r="207" spans="1:4">
      <c r="A207" s="12" t="s">
        <v>175</v>
      </c>
      <c r="B207" s="12"/>
      <c r="C207" s="32">
        <v>789</v>
      </c>
    </row>
    <row r="208" spans="1:4">
      <c r="A208" s="12" t="s">
        <v>176</v>
      </c>
      <c r="B208" s="12"/>
      <c r="C208" s="32">
        <v>371</v>
      </c>
    </row>
    <row r="209" spans="1:5">
      <c r="A209" s="12" t="s">
        <v>177</v>
      </c>
      <c r="B209" s="12"/>
      <c r="C209" s="32">
        <v>669</v>
      </c>
    </row>
    <row r="210" spans="1:5">
      <c r="A210" s="12" t="s">
        <v>104</v>
      </c>
      <c r="B210" s="12"/>
      <c r="C210" s="32">
        <v>468</v>
      </c>
    </row>
    <row r="211" spans="1:5">
      <c r="A211" s="12" t="s">
        <v>178</v>
      </c>
      <c r="B211" s="12"/>
      <c r="C211" s="32">
        <v>327</v>
      </c>
    </row>
    <row r="212" spans="1:5">
      <c r="A212" s="12" t="s">
        <v>179</v>
      </c>
      <c r="B212" s="12"/>
      <c r="C212" s="32">
        <v>801</v>
      </c>
    </row>
    <row r="213" spans="1:5">
      <c r="A213" s="12" t="s">
        <v>90</v>
      </c>
      <c r="B213" s="12"/>
      <c r="C213" s="32">
        <v>363</v>
      </c>
    </row>
    <row r="214" spans="1:5">
      <c r="A214" s="12" t="s">
        <v>180</v>
      </c>
      <c r="B214" s="12"/>
      <c r="C214" s="32">
        <f>65+673</f>
        <v>738</v>
      </c>
    </row>
    <row r="215" spans="1:5">
      <c r="A215" s="12" t="s">
        <v>181</v>
      </c>
      <c r="B215" s="12"/>
      <c r="C215" s="32">
        <v>347</v>
      </c>
    </row>
    <row r="216" spans="1:5">
      <c r="A216" s="12" t="s">
        <v>182</v>
      </c>
      <c r="B216" s="12"/>
      <c r="C216" s="32">
        <v>433</v>
      </c>
    </row>
    <row r="217" spans="1:5">
      <c r="A217" s="12" t="s">
        <v>183</v>
      </c>
      <c r="B217" s="12"/>
      <c r="C217" s="32">
        <v>240</v>
      </c>
    </row>
    <row r="218" spans="1:5">
      <c r="A218" s="12"/>
      <c r="B218" s="12"/>
      <c r="C218" s="32"/>
    </row>
    <row r="219" spans="1:5">
      <c r="A219" s="64" t="s">
        <v>3174</v>
      </c>
      <c r="B219" s="55"/>
      <c r="C219" s="73"/>
    </row>
    <row r="220" spans="1:5">
      <c r="A220" s="13"/>
      <c r="B220" s="13"/>
      <c r="C220" s="32"/>
      <c r="E220" s="47"/>
    </row>
    <row r="221" spans="1:5" ht="22.5">
      <c r="A221" s="54" t="s">
        <v>184</v>
      </c>
      <c r="B221" s="54" t="s">
        <v>185</v>
      </c>
      <c r="C221" s="68">
        <f>SUM(C223:C230)</f>
        <v>9808</v>
      </c>
      <c r="E221" s="47"/>
    </row>
    <row r="222" spans="1:5">
      <c r="A222" s="13"/>
      <c r="B222" s="13"/>
      <c r="C222" s="33"/>
    </row>
    <row r="223" spans="1:5">
      <c r="A223" s="13" t="s">
        <v>186</v>
      </c>
      <c r="B223" s="10"/>
      <c r="C223" s="33">
        <v>5900</v>
      </c>
    </row>
    <row r="224" spans="1:5">
      <c r="A224" s="13" t="s">
        <v>187</v>
      </c>
      <c r="B224" s="10"/>
      <c r="C224" s="33">
        <v>1380</v>
      </c>
    </row>
    <row r="225" spans="1:5">
      <c r="A225" s="13" t="s">
        <v>188</v>
      </c>
      <c r="B225" s="10"/>
      <c r="C225" s="33">
        <v>444</v>
      </c>
    </row>
    <row r="226" spans="1:5">
      <c r="A226" s="13" t="s">
        <v>189</v>
      </c>
      <c r="B226" s="10"/>
      <c r="C226" s="33">
        <v>370</v>
      </c>
    </row>
    <row r="227" spans="1:5">
      <c r="A227" s="13" t="s">
        <v>190</v>
      </c>
      <c r="B227" s="10"/>
      <c r="C227" s="33">
        <v>371</v>
      </c>
    </row>
    <row r="228" spans="1:5">
      <c r="A228" s="13" t="s">
        <v>191</v>
      </c>
      <c r="B228" s="10"/>
      <c r="C228" s="33">
        <v>180</v>
      </c>
    </row>
    <row r="229" spans="1:5">
      <c r="A229" s="13" t="s">
        <v>192</v>
      </c>
      <c r="B229" s="10"/>
      <c r="C229" s="33">
        <v>1128</v>
      </c>
    </row>
    <row r="230" spans="1:5">
      <c r="A230" s="13" t="s">
        <v>193</v>
      </c>
      <c r="B230" s="10"/>
      <c r="C230" s="33">
        <v>35</v>
      </c>
    </row>
    <row r="231" spans="1:5">
      <c r="A231" s="10"/>
      <c r="B231" s="10"/>
      <c r="C231" s="33"/>
    </row>
    <row r="232" spans="1:5" ht="22.5">
      <c r="A232" s="54" t="s">
        <v>7</v>
      </c>
      <c r="B232" s="54" t="s">
        <v>185</v>
      </c>
      <c r="C232" s="68">
        <f>SUM(C234:C246)</f>
        <v>15309</v>
      </c>
      <c r="E232" s="47"/>
    </row>
    <row r="233" spans="1:5">
      <c r="A233" s="10"/>
      <c r="B233" s="10"/>
      <c r="C233" s="33"/>
    </row>
    <row r="234" spans="1:5">
      <c r="A234" s="13" t="s">
        <v>194</v>
      </c>
      <c r="B234" s="10"/>
      <c r="C234" s="33">
        <v>3000</v>
      </c>
    </row>
    <row r="235" spans="1:5">
      <c r="A235" s="13" t="s">
        <v>187</v>
      </c>
      <c r="B235" s="10"/>
      <c r="C235" s="33">
        <v>4134</v>
      </c>
    </row>
    <row r="236" spans="1:5">
      <c r="A236" s="13" t="s">
        <v>193</v>
      </c>
      <c r="B236" s="10"/>
      <c r="C236" s="33">
        <v>2079</v>
      </c>
    </row>
    <row r="237" spans="1:5">
      <c r="A237" s="13" t="s">
        <v>195</v>
      </c>
      <c r="B237" s="10"/>
      <c r="C237" s="33">
        <v>1918</v>
      </c>
    </row>
    <row r="238" spans="1:5">
      <c r="A238" s="13" t="s">
        <v>196</v>
      </c>
      <c r="B238" s="10"/>
      <c r="C238" s="33">
        <v>3000</v>
      </c>
    </row>
    <row r="239" spans="1:5">
      <c r="A239" s="13" t="s">
        <v>197</v>
      </c>
      <c r="B239" s="10"/>
      <c r="C239" s="33">
        <v>20</v>
      </c>
    </row>
    <row r="240" spans="1:5">
      <c r="A240" s="13" t="s">
        <v>198</v>
      </c>
      <c r="B240" s="10"/>
      <c r="C240" s="33">
        <v>250</v>
      </c>
    </row>
    <row r="241" spans="1:5">
      <c r="A241" s="13" t="s">
        <v>199</v>
      </c>
      <c r="B241" s="10"/>
      <c r="C241" s="33">
        <v>57</v>
      </c>
    </row>
    <row r="242" spans="1:5">
      <c r="A242" s="13" t="s">
        <v>200</v>
      </c>
      <c r="B242" s="10"/>
      <c r="C242" s="33">
        <v>36</v>
      </c>
    </row>
    <row r="243" spans="1:5">
      <c r="A243" s="13" t="s">
        <v>201</v>
      </c>
      <c r="B243" s="10"/>
      <c r="C243" s="33">
        <v>445</v>
      </c>
    </row>
    <row r="244" spans="1:5" ht="22.5">
      <c r="A244" s="13" t="s">
        <v>202</v>
      </c>
      <c r="B244" s="10"/>
      <c r="C244" s="33">
        <v>200</v>
      </c>
    </row>
    <row r="245" spans="1:5">
      <c r="A245" s="13" t="s">
        <v>203</v>
      </c>
      <c r="B245" s="10"/>
      <c r="C245" s="33">
        <v>86</v>
      </c>
    </row>
    <row r="246" spans="1:5">
      <c r="A246" s="13" t="s">
        <v>204</v>
      </c>
      <c r="B246" s="10"/>
      <c r="C246" s="33">
        <v>84</v>
      </c>
    </row>
    <row r="247" spans="1:5">
      <c r="A247" s="10"/>
      <c r="B247" s="10"/>
      <c r="C247" s="33"/>
    </row>
    <row r="248" spans="1:5" ht="22.5">
      <c r="A248" s="54" t="s">
        <v>205</v>
      </c>
      <c r="B248" s="54" t="s">
        <v>185</v>
      </c>
      <c r="C248" s="68">
        <f>SUM(C250)</f>
        <v>577</v>
      </c>
      <c r="E248" s="47"/>
    </row>
    <row r="249" spans="1:5">
      <c r="A249" s="10"/>
      <c r="B249" s="10"/>
      <c r="C249" s="33"/>
    </row>
    <row r="250" spans="1:5">
      <c r="A250" s="13" t="s">
        <v>206</v>
      </c>
      <c r="B250" s="10"/>
      <c r="C250" s="33">
        <v>577</v>
      </c>
    </row>
    <row r="251" spans="1:5">
      <c r="A251" s="13"/>
      <c r="B251" s="13"/>
      <c r="C251" s="13"/>
    </row>
    <row r="252" spans="1:5">
      <c r="A252" s="13" t="s">
        <v>207</v>
      </c>
      <c r="B252" s="13" t="s">
        <v>185</v>
      </c>
      <c r="C252" s="11">
        <f>SUM(C254:C257)</f>
        <v>351</v>
      </c>
      <c r="E252" s="47"/>
    </row>
    <row r="253" spans="1:5">
      <c r="A253" s="13"/>
      <c r="B253" s="13"/>
      <c r="C253" s="13"/>
    </row>
    <row r="254" spans="1:5">
      <c r="A254" s="13" t="s">
        <v>208</v>
      </c>
      <c r="B254" s="10"/>
      <c r="C254" s="13">
        <v>40</v>
      </c>
    </row>
    <row r="255" spans="1:5">
      <c r="A255" s="13" t="s">
        <v>119</v>
      </c>
      <c r="B255" s="10"/>
      <c r="C255" s="13">
        <v>280</v>
      </c>
    </row>
    <row r="256" spans="1:5">
      <c r="A256" s="13" t="s">
        <v>209</v>
      </c>
      <c r="B256" s="10"/>
      <c r="C256" s="13">
        <v>26</v>
      </c>
    </row>
    <row r="257" spans="1:6">
      <c r="A257" s="13" t="s">
        <v>210</v>
      </c>
      <c r="B257" s="10"/>
      <c r="C257" s="13">
        <v>5</v>
      </c>
    </row>
    <row r="258" spans="1:6">
      <c r="A258" s="13"/>
      <c r="B258" s="10"/>
      <c r="C258" s="13"/>
    </row>
    <row r="259" spans="1:6">
      <c r="A259" s="76" t="s">
        <v>3175</v>
      </c>
      <c r="B259" s="77"/>
      <c r="C259" s="78"/>
    </row>
    <row r="260" spans="1:6">
      <c r="A260" s="15"/>
      <c r="B260" s="15"/>
      <c r="C260" s="16"/>
      <c r="F260" s="47"/>
    </row>
    <row r="261" spans="1:6" ht="22.5">
      <c r="A261" s="74" t="s">
        <v>211</v>
      </c>
      <c r="B261" s="74" t="s">
        <v>212</v>
      </c>
      <c r="C261" s="52">
        <f>SUM(C263)</f>
        <v>19967</v>
      </c>
      <c r="F261" s="47"/>
    </row>
    <row r="262" spans="1:6">
      <c r="A262" s="15"/>
      <c r="B262" s="15"/>
      <c r="C262" s="16"/>
    </row>
    <row r="263" spans="1:6">
      <c r="A263" s="15" t="s">
        <v>213</v>
      </c>
      <c r="B263" s="11"/>
      <c r="C263" s="16">
        <v>19967</v>
      </c>
    </row>
    <row r="264" spans="1:6">
      <c r="A264" s="15"/>
      <c r="B264" s="11"/>
      <c r="C264" s="35"/>
    </row>
    <row r="265" spans="1:6" ht="22.5">
      <c r="A265" s="74" t="s">
        <v>214</v>
      </c>
      <c r="B265" s="74" t="s">
        <v>212</v>
      </c>
      <c r="C265" s="52">
        <f>SUM(C267)</f>
        <v>2474.9</v>
      </c>
      <c r="F265" s="47"/>
    </row>
    <row r="266" spans="1:6">
      <c r="A266" s="15"/>
      <c r="B266" s="15"/>
      <c r="C266" s="16"/>
    </row>
    <row r="267" spans="1:6">
      <c r="A267" s="15" t="s">
        <v>215</v>
      </c>
      <c r="B267" s="11"/>
      <c r="C267" s="16">
        <v>2474.9</v>
      </c>
    </row>
    <row r="268" spans="1:6">
      <c r="A268" s="15"/>
      <c r="B268" s="11"/>
      <c r="C268" s="35"/>
    </row>
    <row r="269" spans="1:6" ht="22.5">
      <c r="A269" s="74" t="s">
        <v>216</v>
      </c>
      <c r="B269" s="74" t="s">
        <v>212</v>
      </c>
      <c r="C269" s="52">
        <f>SUM(C271:C280)</f>
        <v>1229.0991399999998</v>
      </c>
      <c r="F269" s="47"/>
    </row>
    <row r="270" spans="1:6">
      <c r="A270" s="15"/>
      <c r="B270" s="15"/>
      <c r="C270" s="16"/>
    </row>
    <row r="271" spans="1:6">
      <c r="A271" s="15" t="s">
        <v>217</v>
      </c>
      <c r="B271" s="11"/>
      <c r="C271" s="16">
        <v>55</v>
      </c>
    </row>
    <row r="272" spans="1:6">
      <c r="A272" s="14" t="s">
        <v>218</v>
      </c>
      <c r="B272" s="11"/>
      <c r="C272" s="34">
        <v>476</v>
      </c>
    </row>
    <row r="273" spans="1:7">
      <c r="A273" s="14" t="s">
        <v>219</v>
      </c>
      <c r="B273" s="11"/>
      <c r="C273" s="34">
        <v>47.942819999999998</v>
      </c>
    </row>
    <row r="274" spans="1:7">
      <c r="A274" s="14" t="s">
        <v>220</v>
      </c>
      <c r="B274" s="11"/>
      <c r="C274" s="34">
        <v>56.437249999999999</v>
      </c>
    </row>
    <row r="275" spans="1:7">
      <c r="A275" s="14" t="s">
        <v>221</v>
      </c>
      <c r="B275" s="11"/>
      <c r="C275" s="34">
        <v>200</v>
      </c>
    </row>
    <row r="276" spans="1:7">
      <c r="A276" s="14" t="s">
        <v>222</v>
      </c>
      <c r="B276" s="11"/>
      <c r="C276" s="34">
        <v>252.71099999999996</v>
      </c>
    </row>
    <row r="277" spans="1:7">
      <c r="A277" s="14" t="s">
        <v>223</v>
      </c>
      <c r="B277" s="11"/>
      <c r="C277" s="34">
        <v>75</v>
      </c>
    </row>
    <row r="278" spans="1:7">
      <c r="A278" s="14" t="s">
        <v>224</v>
      </c>
      <c r="B278" s="11"/>
      <c r="C278" s="36">
        <v>0.46600000000000003</v>
      </c>
    </row>
    <row r="279" spans="1:7">
      <c r="A279" s="14" t="s">
        <v>225</v>
      </c>
      <c r="B279" s="11"/>
      <c r="C279" s="34">
        <v>16.318999999999999</v>
      </c>
    </row>
    <row r="280" spans="1:7">
      <c r="A280" s="11" t="s">
        <v>226</v>
      </c>
      <c r="B280" s="11"/>
      <c r="C280" s="32">
        <v>49.223069999999993</v>
      </c>
    </row>
    <row r="281" spans="1:7">
      <c r="A281" s="15"/>
      <c r="B281" s="11"/>
      <c r="C281" s="16"/>
    </row>
    <row r="282" spans="1:7" ht="22.5">
      <c r="A282" s="74" t="s">
        <v>227</v>
      </c>
      <c r="B282" s="74" t="s">
        <v>228</v>
      </c>
      <c r="C282" s="52">
        <f>SUM(C284:C302)</f>
        <v>9919.7839999999997</v>
      </c>
      <c r="G282" s="47"/>
    </row>
    <row r="283" spans="1:7">
      <c r="A283" s="15"/>
      <c r="B283" s="15"/>
      <c r="C283" s="16"/>
    </row>
    <row r="284" spans="1:7">
      <c r="A284" s="15" t="s">
        <v>229</v>
      </c>
      <c r="B284" s="11"/>
      <c r="C284" s="16">
        <v>34.853000000000002</v>
      </c>
    </row>
    <row r="285" spans="1:7">
      <c r="A285" s="15" t="s">
        <v>230</v>
      </c>
      <c r="B285" s="11"/>
      <c r="C285" s="16">
        <v>15.87</v>
      </c>
    </row>
    <row r="286" spans="1:7">
      <c r="A286" s="15" t="s">
        <v>231</v>
      </c>
      <c r="B286" s="11"/>
      <c r="C286" s="16">
        <v>1.9</v>
      </c>
    </row>
    <row r="287" spans="1:7">
      <c r="A287" s="15" t="s">
        <v>232</v>
      </c>
      <c r="B287" s="11"/>
      <c r="C287" s="16">
        <v>480</v>
      </c>
    </row>
    <row r="288" spans="1:7">
      <c r="A288" s="15" t="s">
        <v>233</v>
      </c>
      <c r="B288" s="11"/>
      <c r="C288" s="16">
        <v>89.224999999999994</v>
      </c>
    </row>
    <row r="289" spans="1:7">
      <c r="A289" s="15" t="s">
        <v>127</v>
      </c>
      <c r="B289" s="11"/>
      <c r="C289" s="16">
        <v>336</v>
      </c>
    </row>
    <row r="290" spans="1:7">
      <c r="A290" s="15" t="s">
        <v>234</v>
      </c>
      <c r="B290" s="11"/>
      <c r="C290" s="16">
        <v>423.38</v>
      </c>
    </row>
    <row r="291" spans="1:7">
      <c r="A291" s="15" t="s">
        <v>235</v>
      </c>
      <c r="B291" s="11"/>
      <c r="C291" s="16">
        <v>207.739</v>
      </c>
    </row>
    <row r="292" spans="1:7">
      <c r="A292" s="15" t="s">
        <v>236</v>
      </c>
      <c r="B292" s="11"/>
      <c r="C292" s="16">
        <v>10.752000000000001</v>
      </c>
    </row>
    <row r="293" spans="1:7">
      <c r="A293" s="15" t="s">
        <v>144</v>
      </c>
      <c r="B293" s="11"/>
      <c r="C293" s="16">
        <f>980+298.34</f>
        <v>1278.3399999999999</v>
      </c>
    </row>
    <row r="294" spans="1:7">
      <c r="A294" s="15" t="s">
        <v>237</v>
      </c>
      <c r="B294" s="11"/>
      <c r="C294" s="16">
        <f>994.446+268.2</f>
        <v>1262.646</v>
      </c>
    </row>
    <row r="295" spans="1:7">
      <c r="A295" s="15" t="s">
        <v>238</v>
      </c>
      <c r="B295" s="11"/>
      <c r="C295" s="16">
        <v>590.87199999999996</v>
      </c>
    </row>
    <row r="296" spans="1:7">
      <c r="A296" s="15" t="s">
        <v>239</v>
      </c>
      <c r="B296" s="11"/>
      <c r="C296" s="16">
        <f>288+241+39</f>
        <v>568</v>
      </c>
    </row>
    <row r="297" spans="1:7">
      <c r="A297" s="15" t="s">
        <v>240</v>
      </c>
      <c r="B297" s="11"/>
      <c r="C297" s="16">
        <f>141.175+107.6</f>
        <v>248.77500000000001</v>
      </c>
    </row>
    <row r="298" spans="1:7">
      <c r="A298" s="15" t="s">
        <v>241</v>
      </c>
      <c r="B298" s="11"/>
      <c r="C298" s="16">
        <f>877.772+150.747</f>
        <v>1028.519</v>
      </c>
    </row>
    <row r="299" spans="1:7">
      <c r="A299" s="15" t="s">
        <v>116</v>
      </c>
      <c r="B299" s="11"/>
      <c r="C299" s="16">
        <f>430+225.909</f>
        <v>655.90899999999999</v>
      </c>
    </row>
    <row r="300" spans="1:7">
      <c r="A300" s="15" t="s">
        <v>242</v>
      </c>
      <c r="B300" s="11"/>
      <c r="C300" s="16">
        <f>785+236.164</f>
        <v>1021.164</v>
      </c>
    </row>
    <row r="301" spans="1:7">
      <c r="A301" s="15" t="s">
        <v>243</v>
      </c>
      <c r="B301" s="11"/>
      <c r="C301" s="16">
        <v>165.84</v>
      </c>
    </row>
    <row r="302" spans="1:7">
      <c r="A302" s="15" t="s">
        <v>244</v>
      </c>
      <c r="B302" s="11"/>
      <c r="C302" s="16">
        <v>1500</v>
      </c>
    </row>
    <row r="303" spans="1:7">
      <c r="A303" s="11"/>
      <c r="B303" s="11"/>
      <c r="C303" s="11"/>
    </row>
    <row r="304" spans="1:7" ht="22.5">
      <c r="A304" s="74" t="s">
        <v>245</v>
      </c>
      <c r="B304" s="74" t="s">
        <v>228</v>
      </c>
      <c r="C304" s="52">
        <f>SUM(C306)</f>
        <v>745</v>
      </c>
      <c r="G304" s="47"/>
    </row>
    <row r="305" spans="1:7">
      <c r="A305" s="15"/>
      <c r="B305" s="15"/>
      <c r="C305" s="16"/>
    </row>
    <row r="306" spans="1:7" ht="22.5">
      <c r="A306" s="15" t="s">
        <v>246</v>
      </c>
      <c r="B306" s="11"/>
      <c r="C306" s="16">
        <v>745</v>
      </c>
    </row>
    <row r="307" spans="1:7">
      <c r="A307" s="15"/>
      <c r="B307" s="11"/>
      <c r="C307" s="35"/>
    </row>
    <row r="308" spans="1:7" ht="22.5">
      <c r="A308" s="74" t="s">
        <v>7</v>
      </c>
      <c r="B308" s="74" t="s">
        <v>228</v>
      </c>
      <c r="C308" s="52">
        <f>SUM(C310:C311)</f>
        <v>5760</v>
      </c>
      <c r="G308" s="47"/>
    </row>
    <row r="309" spans="1:7">
      <c r="A309" s="15"/>
      <c r="B309" s="15"/>
      <c r="C309" s="16"/>
    </row>
    <row r="310" spans="1:7">
      <c r="A310" s="15" t="s">
        <v>247</v>
      </c>
      <c r="B310" s="11"/>
      <c r="C310" s="16">
        <v>3500</v>
      </c>
    </row>
    <row r="311" spans="1:7">
      <c r="A311" s="15" t="s">
        <v>248</v>
      </c>
      <c r="B311" s="11"/>
      <c r="C311" s="16">
        <v>2260</v>
      </c>
    </row>
    <row r="312" spans="1:7">
      <c r="A312" s="15"/>
      <c r="B312" s="15"/>
      <c r="C312" s="16"/>
    </row>
    <row r="313" spans="1:7" ht="22.5">
      <c r="A313" s="74" t="s">
        <v>216</v>
      </c>
      <c r="B313" s="74" t="s">
        <v>228</v>
      </c>
      <c r="C313" s="52">
        <f>SUM(C315:C336)</f>
        <v>6259.6309600000004</v>
      </c>
      <c r="G313" s="47"/>
    </row>
    <row r="314" spans="1:7">
      <c r="A314" s="15"/>
      <c r="B314" s="15"/>
      <c r="C314" s="16"/>
    </row>
    <row r="315" spans="1:7">
      <c r="A315" s="17" t="s">
        <v>249</v>
      </c>
      <c r="B315" s="11"/>
      <c r="C315" s="16">
        <v>793</v>
      </c>
    </row>
    <row r="316" spans="1:7">
      <c r="A316" s="14" t="s">
        <v>248</v>
      </c>
      <c r="B316" s="11"/>
      <c r="C316" s="34">
        <v>211</v>
      </c>
    </row>
    <row r="317" spans="1:7">
      <c r="A317" s="15" t="s">
        <v>250</v>
      </c>
      <c r="B317" s="11"/>
      <c r="C317" s="34">
        <v>13.631959999999999</v>
      </c>
    </row>
    <row r="318" spans="1:7" ht="22.5">
      <c r="A318" s="18" t="s">
        <v>251</v>
      </c>
      <c r="B318" s="11"/>
      <c r="C318" s="34">
        <v>80</v>
      </c>
    </row>
    <row r="319" spans="1:7">
      <c r="A319" s="18" t="s">
        <v>252</v>
      </c>
      <c r="B319" s="11"/>
      <c r="C319" s="34">
        <v>111</v>
      </c>
    </row>
    <row r="320" spans="1:7">
      <c r="A320" s="18" t="s">
        <v>253</v>
      </c>
      <c r="B320" s="11"/>
      <c r="C320" s="34">
        <f>65+18+65+46</f>
        <v>194</v>
      </c>
    </row>
    <row r="321" spans="1:3">
      <c r="A321" s="18" t="s">
        <v>254</v>
      </c>
      <c r="B321" s="11"/>
      <c r="C321" s="34">
        <v>11</v>
      </c>
    </row>
    <row r="322" spans="1:3">
      <c r="A322" s="18" t="s">
        <v>239</v>
      </c>
      <c r="B322" s="11"/>
      <c r="C322" s="34">
        <v>839</v>
      </c>
    </row>
    <row r="323" spans="1:3">
      <c r="A323" s="18" t="s">
        <v>252</v>
      </c>
      <c r="B323" s="11"/>
      <c r="C323" s="34">
        <v>65</v>
      </c>
    </row>
    <row r="324" spans="1:3">
      <c r="A324" s="18" t="s">
        <v>255</v>
      </c>
      <c r="B324" s="11"/>
      <c r="C324" s="34">
        <v>7</v>
      </c>
    </row>
    <row r="325" spans="1:3">
      <c r="A325" s="18" t="s">
        <v>256</v>
      </c>
      <c r="B325" s="11"/>
      <c r="C325" s="34">
        <v>10</v>
      </c>
    </row>
    <row r="326" spans="1:3">
      <c r="A326" s="18" t="s">
        <v>209</v>
      </c>
      <c r="B326" s="11"/>
      <c r="C326" s="34">
        <v>2</v>
      </c>
    </row>
    <row r="327" spans="1:3">
      <c r="A327" s="18" t="s">
        <v>257</v>
      </c>
      <c r="B327" s="11"/>
      <c r="C327" s="34">
        <v>3</v>
      </c>
    </row>
    <row r="328" spans="1:3">
      <c r="A328" s="18" t="s">
        <v>258</v>
      </c>
      <c r="B328" s="11"/>
      <c r="C328" s="34">
        <v>3</v>
      </c>
    </row>
    <row r="329" spans="1:3">
      <c r="A329" s="18" t="s">
        <v>259</v>
      </c>
      <c r="B329" s="11"/>
      <c r="C329" s="34">
        <v>1</v>
      </c>
    </row>
    <row r="330" spans="1:3">
      <c r="A330" s="18" t="s">
        <v>260</v>
      </c>
      <c r="B330" s="11"/>
      <c r="C330" s="34">
        <v>4</v>
      </c>
    </row>
    <row r="331" spans="1:3">
      <c r="A331" s="42" t="s">
        <v>241</v>
      </c>
      <c r="C331" s="43">
        <v>721.48500000000001</v>
      </c>
    </row>
    <row r="332" spans="1:3">
      <c r="A332" s="42" t="s">
        <v>3168</v>
      </c>
      <c r="C332" s="43">
        <v>1195.7539999999999</v>
      </c>
    </row>
    <row r="333" spans="1:3">
      <c r="A333" s="42" t="s">
        <v>3169</v>
      </c>
      <c r="C333" s="43">
        <v>1049.76</v>
      </c>
    </row>
    <row r="334" spans="1:3">
      <c r="A334" s="42" t="s">
        <v>3170</v>
      </c>
      <c r="C334" s="43">
        <v>86</v>
      </c>
    </row>
    <row r="335" spans="1:3">
      <c r="A335" s="42" t="s">
        <v>222</v>
      </c>
      <c r="C335" s="43">
        <v>121</v>
      </c>
    </row>
    <row r="336" spans="1:3">
      <c r="A336" s="44" t="s">
        <v>3171</v>
      </c>
      <c r="C336" s="45">
        <v>738</v>
      </c>
    </row>
    <row r="337" spans="1:9">
      <c r="A337" s="44"/>
      <c r="C337" s="45"/>
    </row>
    <row r="338" spans="1:9">
      <c r="A338" s="79" t="s">
        <v>3176</v>
      </c>
      <c r="B338" s="55"/>
      <c r="C338" s="78"/>
    </row>
    <row r="339" spans="1:9">
      <c r="A339" s="19"/>
      <c r="B339" s="12"/>
      <c r="C339" s="20"/>
      <c r="H339" s="47"/>
    </row>
    <row r="340" spans="1:9" ht="22.5">
      <c r="A340" s="80" t="s">
        <v>7</v>
      </c>
      <c r="B340" s="81" t="s">
        <v>261</v>
      </c>
      <c r="C340" s="82">
        <f>SUM(C342:C349)</f>
        <v>1422</v>
      </c>
      <c r="H340" s="47"/>
    </row>
    <row r="341" spans="1:9">
      <c r="A341" s="12"/>
      <c r="B341" s="12"/>
      <c r="C341" s="20"/>
    </row>
    <row r="342" spans="1:9">
      <c r="A342" s="19" t="s">
        <v>262</v>
      </c>
      <c r="B342" s="12"/>
      <c r="C342" s="20">
        <v>842</v>
      </c>
    </row>
    <row r="343" spans="1:9">
      <c r="A343" s="19" t="s">
        <v>263</v>
      </c>
      <c r="B343" s="12"/>
      <c r="C343" s="20">
        <v>450</v>
      </c>
    </row>
    <row r="344" spans="1:9">
      <c r="A344" s="19" t="s">
        <v>264</v>
      </c>
      <c r="B344" s="12"/>
      <c r="C344" s="20">
        <v>16</v>
      </c>
    </row>
    <row r="345" spans="1:9">
      <c r="A345" s="19" t="s">
        <v>121</v>
      </c>
      <c r="B345" s="12"/>
      <c r="C345" s="20">
        <v>2</v>
      </c>
    </row>
    <row r="346" spans="1:9">
      <c r="A346" s="19" t="s">
        <v>265</v>
      </c>
      <c r="B346" s="12"/>
      <c r="C346" s="20">
        <v>4</v>
      </c>
    </row>
    <row r="347" spans="1:9">
      <c r="A347" s="19" t="s">
        <v>266</v>
      </c>
      <c r="B347" s="12"/>
      <c r="C347" s="20">
        <v>5</v>
      </c>
    </row>
    <row r="348" spans="1:9">
      <c r="A348" s="19" t="s">
        <v>186</v>
      </c>
      <c r="B348" s="12"/>
      <c r="C348" s="20">
        <v>20</v>
      </c>
    </row>
    <row r="349" spans="1:9">
      <c r="A349" s="19" t="s">
        <v>267</v>
      </c>
      <c r="B349" s="12"/>
      <c r="C349" s="20">
        <v>83</v>
      </c>
    </row>
    <row r="350" spans="1:9">
      <c r="A350" s="19"/>
      <c r="B350" s="12"/>
      <c r="C350" s="20"/>
    </row>
    <row r="351" spans="1:9">
      <c r="A351" s="64" t="s">
        <v>3177</v>
      </c>
      <c r="B351" s="64"/>
      <c r="C351" s="84"/>
    </row>
    <row r="352" spans="1:9">
      <c r="A352" s="5"/>
      <c r="B352" s="5"/>
      <c r="C352" s="50"/>
      <c r="I352" s="47"/>
    </row>
    <row r="353" spans="1:9" ht="22.5">
      <c r="A353" s="83" t="s">
        <v>268</v>
      </c>
      <c r="B353" s="83" t="s">
        <v>269</v>
      </c>
      <c r="C353" s="85">
        <f>SUM(C355:C3058)</f>
        <v>85809.955689999711</v>
      </c>
      <c r="I353" s="47"/>
    </row>
    <row r="354" spans="1:9">
      <c r="A354" s="5"/>
      <c r="B354" s="5"/>
      <c r="C354" s="50"/>
      <c r="I354" s="47"/>
    </row>
    <row r="355" spans="1:9">
      <c r="A355" s="5" t="s">
        <v>270</v>
      </c>
      <c r="B355" s="5"/>
      <c r="C355" s="47">
        <v>60</v>
      </c>
      <c r="I355" s="47"/>
    </row>
    <row r="356" spans="1:9">
      <c r="A356" s="5" t="s">
        <v>271</v>
      </c>
      <c r="B356" s="5"/>
      <c r="C356" s="47">
        <v>20</v>
      </c>
      <c r="I356" s="47"/>
    </row>
    <row r="357" spans="1:9">
      <c r="A357" s="5" t="s">
        <v>272</v>
      </c>
      <c r="B357" s="5"/>
      <c r="C357" s="47">
        <v>40</v>
      </c>
      <c r="I357" s="47"/>
    </row>
    <row r="358" spans="1:9">
      <c r="A358" s="5" t="s">
        <v>273</v>
      </c>
      <c r="B358" s="5"/>
      <c r="C358" s="47">
        <v>20</v>
      </c>
      <c r="I358" s="47"/>
    </row>
    <row r="359" spans="1:9">
      <c r="A359" s="5" t="s">
        <v>274</v>
      </c>
      <c r="B359" s="5"/>
      <c r="C359" s="47">
        <v>40</v>
      </c>
      <c r="I359" s="47"/>
    </row>
    <row r="360" spans="1:9">
      <c r="A360" s="5" t="s">
        <v>275</v>
      </c>
      <c r="B360" s="5"/>
      <c r="C360" s="47">
        <v>40</v>
      </c>
      <c r="I360" s="47"/>
    </row>
    <row r="361" spans="1:9">
      <c r="A361" s="5" t="s">
        <v>276</v>
      </c>
      <c r="B361" s="5"/>
      <c r="C361" s="47">
        <v>20</v>
      </c>
      <c r="I361" s="47"/>
    </row>
    <row r="362" spans="1:9">
      <c r="A362" s="5" t="s">
        <v>277</v>
      </c>
      <c r="B362" s="5"/>
      <c r="C362" s="47">
        <v>40</v>
      </c>
      <c r="I362" s="47"/>
    </row>
    <row r="363" spans="1:9">
      <c r="A363" s="5" t="s">
        <v>278</v>
      </c>
      <c r="B363" s="5"/>
      <c r="C363" s="47">
        <v>20</v>
      </c>
      <c r="I363" s="47"/>
    </row>
    <row r="364" spans="1:9">
      <c r="A364" s="5" t="s">
        <v>279</v>
      </c>
      <c r="B364" s="5"/>
      <c r="C364" s="47">
        <v>19</v>
      </c>
      <c r="I364" s="47"/>
    </row>
    <row r="365" spans="1:9">
      <c r="A365" s="5" t="s">
        <v>280</v>
      </c>
      <c r="B365" s="5"/>
      <c r="C365" s="47">
        <v>19</v>
      </c>
      <c r="I365" s="47"/>
    </row>
    <row r="366" spans="1:9">
      <c r="A366" s="5" t="s">
        <v>281</v>
      </c>
      <c r="B366" s="5"/>
      <c r="C366" s="47">
        <v>38</v>
      </c>
      <c r="I366" s="47"/>
    </row>
    <row r="367" spans="1:9">
      <c r="A367" s="5" t="s">
        <v>282</v>
      </c>
      <c r="B367" s="5"/>
      <c r="C367" s="47">
        <v>19</v>
      </c>
      <c r="I367" s="47"/>
    </row>
    <row r="368" spans="1:9">
      <c r="A368" s="5" t="s">
        <v>283</v>
      </c>
      <c r="B368" s="5"/>
      <c r="C368" s="47">
        <v>20</v>
      </c>
      <c r="I368" s="47"/>
    </row>
    <row r="369" spans="1:9">
      <c r="A369" s="5" t="s">
        <v>284</v>
      </c>
      <c r="B369" s="5"/>
      <c r="C369" s="47">
        <v>19</v>
      </c>
      <c r="I369" s="47"/>
    </row>
    <row r="370" spans="1:9">
      <c r="A370" s="5" t="s">
        <v>285</v>
      </c>
      <c r="B370" s="5"/>
      <c r="C370" s="47">
        <v>40</v>
      </c>
      <c r="I370" s="47"/>
    </row>
    <row r="371" spans="1:9">
      <c r="A371" s="5" t="s">
        <v>286</v>
      </c>
      <c r="B371" s="5"/>
      <c r="C371" s="47">
        <v>20</v>
      </c>
      <c r="I371" s="47"/>
    </row>
    <row r="372" spans="1:9">
      <c r="A372" s="5" t="s">
        <v>287</v>
      </c>
      <c r="B372" s="5"/>
      <c r="C372" s="47">
        <v>20</v>
      </c>
      <c r="I372" s="47"/>
    </row>
    <row r="373" spans="1:9">
      <c r="A373" s="5" t="s">
        <v>288</v>
      </c>
      <c r="B373" s="5"/>
      <c r="C373" s="47">
        <v>40</v>
      </c>
      <c r="I373" s="47"/>
    </row>
    <row r="374" spans="1:9">
      <c r="A374" s="5" t="s">
        <v>289</v>
      </c>
      <c r="B374" s="5"/>
      <c r="C374" s="47">
        <v>19</v>
      </c>
      <c r="I374" s="47"/>
    </row>
    <row r="375" spans="1:9">
      <c r="A375" s="5" t="s">
        <v>290</v>
      </c>
      <c r="B375" s="5"/>
      <c r="C375" s="47">
        <v>59</v>
      </c>
      <c r="I375" s="47"/>
    </row>
    <row r="376" spans="1:9">
      <c r="A376" s="5" t="s">
        <v>291</v>
      </c>
      <c r="B376" s="5"/>
      <c r="C376" s="47">
        <v>39</v>
      </c>
      <c r="I376" s="47"/>
    </row>
    <row r="377" spans="1:9">
      <c r="A377" s="5" t="s">
        <v>292</v>
      </c>
      <c r="B377" s="5"/>
      <c r="C377" s="47">
        <v>80</v>
      </c>
      <c r="I377" s="47"/>
    </row>
    <row r="378" spans="1:9">
      <c r="A378" s="5" t="s">
        <v>293</v>
      </c>
      <c r="B378" s="5"/>
      <c r="C378" s="47">
        <v>78</v>
      </c>
      <c r="I378" s="47"/>
    </row>
    <row r="379" spans="1:9">
      <c r="A379" s="5" t="s">
        <v>294</v>
      </c>
      <c r="B379" s="5"/>
      <c r="C379" s="47">
        <v>19</v>
      </c>
      <c r="I379" s="47"/>
    </row>
    <row r="380" spans="1:9">
      <c r="A380" s="5" t="s">
        <v>295</v>
      </c>
      <c r="B380" s="5"/>
      <c r="C380" s="47">
        <v>20</v>
      </c>
      <c r="I380" s="47"/>
    </row>
    <row r="381" spans="1:9">
      <c r="A381" s="5" t="s">
        <v>296</v>
      </c>
      <c r="B381" s="5"/>
      <c r="C381" s="47">
        <v>60</v>
      </c>
      <c r="I381" s="47"/>
    </row>
    <row r="382" spans="1:9">
      <c r="A382" s="5" t="s">
        <v>297</v>
      </c>
      <c r="B382" s="5"/>
      <c r="C382" s="47">
        <v>20</v>
      </c>
      <c r="I382" s="47"/>
    </row>
    <row r="383" spans="1:9">
      <c r="A383" s="5" t="s">
        <v>298</v>
      </c>
      <c r="B383" s="5"/>
      <c r="C383" s="47">
        <v>20</v>
      </c>
      <c r="I383" s="47"/>
    </row>
    <row r="384" spans="1:9">
      <c r="A384" s="5" t="s">
        <v>299</v>
      </c>
      <c r="B384" s="5"/>
      <c r="C384" s="47">
        <v>57</v>
      </c>
      <c r="I384" s="47"/>
    </row>
    <row r="385" spans="1:9">
      <c r="A385" s="5" t="s">
        <v>300</v>
      </c>
      <c r="B385" s="5"/>
      <c r="C385" s="47">
        <v>220</v>
      </c>
      <c r="I385" s="47"/>
    </row>
    <row r="386" spans="1:9">
      <c r="A386" s="5" t="s">
        <v>301</v>
      </c>
      <c r="B386" s="5"/>
      <c r="C386" s="47">
        <v>20</v>
      </c>
      <c r="I386" s="47"/>
    </row>
    <row r="387" spans="1:9">
      <c r="A387" s="5" t="s">
        <v>302</v>
      </c>
      <c r="B387" s="5"/>
      <c r="C387" s="47">
        <v>20</v>
      </c>
      <c r="I387" s="47"/>
    </row>
    <row r="388" spans="1:9">
      <c r="A388" s="5" t="s">
        <v>303</v>
      </c>
      <c r="B388" s="5"/>
      <c r="C388" s="47">
        <v>40</v>
      </c>
      <c r="I388" s="47"/>
    </row>
    <row r="389" spans="1:9">
      <c r="A389" s="5" t="s">
        <v>304</v>
      </c>
      <c r="B389" s="5"/>
      <c r="C389" s="47">
        <v>20</v>
      </c>
      <c r="I389" s="47"/>
    </row>
    <row r="390" spans="1:9">
      <c r="A390" s="5" t="s">
        <v>305</v>
      </c>
      <c r="B390" s="5"/>
      <c r="C390" s="47">
        <v>60</v>
      </c>
      <c r="I390" s="47"/>
    </row>
    <row r="391" spans="1:9">
      <c r="A391" s="5" t="s">
        <v>306</v>
      </c>
      <c r="B391" s="5"/>
      <c r="C391" s="47">
        <v>20</v>
      </c>
      <c r="I391" s="47"/>
    </row>
    <row r="392" spans="1:9">
      <c r="A392" s="5" t="s">
        <v>307</v>
      </c>
      <c r="B392" s="5"/>
      <c r="C392" s="47">
        <v>60</v>
      </c>
      <c r="I392" s="47"/>
    </row>
    <row r="393" spans="1:9">
      <c r="A393" s="5" t="s">
        <v>308</v>
      </c>
      <c r="B393" s="5"/>
      <c r="C393" s="47">
        <v>19</v>
      </c>
      <c r="I393" s="47"/>
    </row>
    <row r="394" spans="1:9">
      <c r="A394" s="5" t="s">
        <v>309</v>
      </c>
      <c r="B394" s="5"/>
      <c r="C394" s="47">
        <v>20</v>
      </c>
      <c r="I394" s="47"/>
    </row>
    <row r="395" spans="1:9">
      <c r="A395" s="5" t="s">
        <v>310</v>
      </c>
      <c r="B395" s="5"/>
      <c r="C395" s="47">
        <v>19</v>
      </c>
      <c r="I395" s="47"/>
    </row>
    <row r="396" spans="1:9">
      <c r="A396" s="5" t="s">
        <v>311</v>
      </c>
      <c r="B396" s="5"/>
      <c r="C396" s="47">
        <v>20</v>
      </c>
      <c r="I396" s="47"/>
    </row>
    <row r="397" spans="1:9">
      <c r="A397" s="5" t="s">
        <v>312</v>
      </c>
      <c r="B397" s="5"/>
      <c r="C397" s="47">
        <v>20</v>
      </c>
      <c r="I397" s="47"/>
    </row>
    <row r="398" spans="1:9">
      <c r="A398" s="5" t="s">
        <v>313</v>
      </c>
      <c r="B398" s="5"/>
      <c r="C398" s="47">
        <v>20</v>
      </c>
      <c r="I398" s="47"/>
    </row>
    <row r="399" spans="1:9">
      <c r="A399" s="5" t="s">
        <v>314</v>
      </c>
      <c r="B399" s="5"/>
      <c r="C399" s="47">
        <v>40</v>
      </c>
      <c r="I399" s="47"/>
    </row>
    <row r="400" spans="1:9">
      <c r="A400" s="5" t="s">
        <v>315</v>
      </c>
      <c r="B400" s="5"/>
      <c r="C400" s="47">
        <v>20</v>
      </c>
      <c r="I400" s="47"/>
    </row>
    <row r="401" spans="1:9">
      <c r="A401" s="5" t="s">
        <v>316</v>
      </c>
      <c r="B401" s="5"/>
      <c r="C401" s="47">
        <v>20</v>
      </c>
      <c r="I401" s="47"/>
    </row>
    <row r="402" spans="1:9">
      <c r="A402" s="5" t="s">
        <v>317</v>
      </c>
      <c r="B402" s="5"/>
      <c r="C402" s="47">
        <v>133</v>
      </c>
      <c r="I402" s="47"/>
    </row>
    <row r="403" spans="1:9">
      <c r="A403" s="5" t="s">
        <v>318</v>
      </c>
      <c r="B403" s="5"/>
      <c r="C403" s="47">
        <v>158</v>
      </c>
      <c r="I403" s="47"/>
    </row>
    <row r="404" spans="1:9">
      <c r="A404" s="5" t="s">
        <v>319</v>
      </c>
      <c r="B404" s="5"/>
      <c r="C404" s="47">
        <v>134</v>
      </c>
      <c r="I404" s="47"/>
    </row>
    <row r="405" spans="1:9">
      <c r="A405" s="5" t="s">
        <v>320</v>
      </c>
      <c r="B405" s="5"/>
      <c r="C405" s="47">
        <v>19</v>
      </c>
      <c r="I405" s="47"/>
    </row>
    <row r="406" spans="1:9">
      <c r="A406" s="5" t="s">
        <v>321</v>
      </c>
      <c r="B406" s="5"/>
      <c r="C406" s="47">
        <v>156</v>
      </c>
      <c r="I406" s="47"/>
    </row>
    <row r="407" spans="1:9">
      <c r="A407" s="5" t="s">
        <v>322</v>
      </c>
      <c r="B407" s="5"/>
      <c r="C407" s="47">
        <v>40</v>
      </c>
      <c r="I407" s="47"/>
    </row>
    <row r="408" spans="1:9">
      <c r="A408" s="5" t="s">
        <v>323</v>
      </c>
      <c r="B408" s="5"/>
      <c r="C408" s="47">
        <v>80</v>
      </c>
      <c r="I408" s="47"/>
    </row>
    <row r="409" spans="1:9">
      <c r="A409" s="5" t="s">
        <v>324</v>
      </c>
      <c r="B409" s="5"/>
      <c r="C409" s="47">
        <v>39</v>
      </c>
      <c r="I409" s="47"/>
    </row>
    <row r="410" spans="1:9">
      <c r="A410" s="5" t="s">
        <v>325</v>
      </c>
      <c r="B410" s="5"/>
      <c r="C410" s="47">
        <v>80</v>
      </c>
      <c r="I410" s="47"/>
    </row>
    <row r="411" spans="1:9">
      <c r="A411" s="5" t="s">
        <v>326</v>
      </c>
      <c r="B411" s="5"/>
      <c r="C411" s="47">
        <v>20</v>
      </c>
      <c r="I411" s="47"/>
    </row>
    <row r="412" spans="1:9">
      <c r="A412" s="5" t="s">
        <v>327</v>
      </c>
      <c r="B412" s="5"/>
      <c r="C412" s="47">
        <v>60</v>
      </c>
      <c r="I412" s="47"/>
    </row>
    <row r="413" spans="1:9">
      <c r="A413" s="5" t="s">
        <v>328</v>
      </c>
      <c r="B413" s="5"/>
      <c r="C413" s="47">
        <v>100</v>
      </c>
      <c r="I413" s="47"/>
    </row>
    <row r="414" spans="1:9">
      <c r="A414" s="5" t="s">
        <v>329</v>
      </c>
      <c r="B414" s="5"/>
      <c r="C414" s="47">
        <v>257</v>
      </c>
      <c r="I414" s="47"/>
    </row>
    <row r="415" spans="1:9">
      <c r="A415" s="5" t="s">
        <v>330</v>
      </c>
      <c r="B415" s="5"/>
      <c r="C415" s="47">
        <v>20</v>
      </c>
      <c r="I415" s="47"/>
    </row>
    <row r="416" spans="1:9">
      <c r="A416" s="5" t="s">
        <v>331</v>
      </c>
      <c r="B416" s="5"/>
      <c r="C416" s="47">
        <v>700</v>
      </c>
      <c r="I416" s="47"/>
    </row>
    <row r="417" spans="1:9">
      <c r="A417" s="5" t="s">
        <v>332</v>
      </c>
      <c r="B417" s="5"/>
      <c r="C417" s="47">
        <v>179</v>
      </c>
      <c r="I417" s="47"/>
    </row>
    <row r="418" spans="1:9">
      <c r="A418" s="5" t="s">
        <v>333</v>
      </c>
      <c r="B418" s="5"/>
      <c r="C418" s="47">
        <v>57</v>
      </c>
      <c r="I418" s="47"/>
    </row>
    <row r="419" spans="1:9">
      <c r="A419" s="5" t="s">
        <v>334</v>
      </c>
      <c r="B419" s="5"/>
      <c r="C419" s="47">
        <v>59</v>
      </c>
      <c r="I419" s="47"/>
    </row>
    <row r="420" spans="1:9">
      <c r="A420" s="5" t="s">
        <v>195</v>
      </c>
      <c r="B420" s="5"/>
      <c r="C420" s="47">
        <v>158</v>
      </c>
      <c r="I420" s="47"/>
    </row>
    <row r="421" spans="1:9">
      <c r="A421" s="5" t="s">
        <v>335</v>
      </c>
      <c r="B421" s="5"/>
      <c r="C421" s="47">
        <v>20</v>
      </c>
      <c r="I421" s="47"/>
    </row>
    <row r="422" spans="1:9">
      <c r="A422" s="5" t="s">
        <v>336</v>
      </c>
      <c r="B422" s="5"/>
      <c r="C422" s="47">
        <v>60</v>
      </c>
      <c r="I422" s="47"/>
    </row>
    <row r="423" spans="1:9">
      <c r="A423" s="5" t="s">
        <v>337</v>
      </c>
      <c r="B423" s="5"/>
      <c r="C423" s="47">
        <v>20</v>
      </c>
      <c r="I423" s="47"/>
    </row>
    <row r="424" spans="1:9">
      <c r="A424" s="5" t="s">
        <v>338</v>
      </c>
      <c r="B424" s="5"/>
      <c r="C424" s="47">
        <v>60</v>
      </c>
      <c r="I424" s="47"/>
    </row>
    <row r="425" spans="1:9">
      <c r="A425" s="5" t="s">
        <v>339</v>
      </c>
      <c r="B425" s="5"/>
      <c r="C425" s="47">
        <v>20</v>
      </c>
      <c r="I425" s="47"/>
    </row>
    <row r="426" spans="1:9">
      <c r="A426" s="5" t="s">
        <v>340</v>
      </c>
      <c r="B426" s="5"/>
      <c r="C426" s="47">
        <v>20</v>
      </c>
      <c r="I426" s="47"/>
    </row>
    <row r="427" spans="1:9">
      <c r="A427" s="5" t="s">
        <v>341</v>
      </c>
      <c r="B427" s="5"/>
      <c r="C427" s="47">
        <v>20</v>
      </c>
      <c r="I427" s="47"/>
    </row>
    <row r="428" spans="1:9">
      <c r="A428" s="5" t="s">
        <v>342</v>
      </c>
      <c r="B428" s="5"/>
      <c r="C428" s="47">
        <v>100</v>
      </c>
      <c r="I428" s="47"/>
    </row>
    <row r="429" spans="1:9">
      <c r="A429" s="5" t="s">
        <v>343</v>
      </c>
      <c r="B429" s="5"/>
      <c r="C429" s="47">
        <v>20</v>
      </c>
      <c r="I429" s="47"/>
    </row>
    <row r="430" spans="1:9">
      <c r="A430" s="5" t="s">
        <v>344</v>
      </c>
      <c r="B430" s="5"/>
      <c r="C430" s="47">
        <v>20</v>
      </c>
      <c r="I430" s="47"/>
    </row>
    <row r="431" spans="1:9">
      <c r="A431" s="5" t="s">
        <v>345</v>
      </c>
      <c r="B431" s="5"/>
      <c r="C431" s="47">
        <v>20</v>
      </c>
      <c r="I431" s="47"/>
    </row>
    <row r="432" spans="1:9">
      <c r="A432" s="5" t="s">
        <v>346</v>
      </c>
      <c r="B432" s="5"/>
      <c r="C432" s="47">
        <v>20</v>
      </c>
      <c r="I432" s="47"/>
    </row>
    <row r="433" spans="1:9">
      <c r="A433" s="5" t="s">
        <v>347</v>
      </c>
      <c r="B433" s="5"/>
      <c r="C433" s="47">
        <v>19</v>
      </c>
      <c r="I433" s="47"/>
    </row>
    <row r="434" spans="1:9">
      <c r="A434" s="5" t="s">
        <v>348</v>
      </c>
      <c r="B434" s="5"/>
      <c r="C434" s="47">
        <v>20</v>
      </c>
      <c r="I434" s="47"/>
    </row>
    <row r="435" spans="1:9">
      <c r="A435" s="5" t="s">
        <v>349</v>
      </c>
      <c r="B435" s="5"/>
      <c r="C435" s="47">
        <v>20</v>
      </c>
      <c r="I435" s="47"/>
    </row>
    <row r="436" spans="1:9">
      <c r="A436" s="5" t="s">
        <v>350</v>
      </c>
      <c r="B436" s="5"/>
      <c r="C436" s="47">
        <v>40</v>
      </c>
      <c r="I436" s="47"/>
    </row>
    <row r="437" spans="1:9">
      <c r="A437" s="5" t="s">
        <v>351</v>
      </c>
      <c r="B437" s="5"/>
      <c r="C437" s="47">
        <v>6.8414000000000001</v>
      </c>
      <c r="I437" s="47"/>
    </row>
    <row r="438" spans="1:9">
      <c r="A438" s="5" t="s">
        <v>352</v>
      </c>
      <c r="B438" s="5"/>
      <c r="C438" s="47">
        <v>19</v>
      </c>
      <c r="I438" s="47"/>
    </row>
    <row r="439" spans="1:9">
      <c r="A439" s="5" t="s">
        <v>353</v>
      </c>
      <c r="B439" s="5"/>
      <c r="C439" s="47">
        <v>11.93</v>
      </c>
      <c r="I439" s="47"/>
    </row>
    <row r="440" spans="1:9">
      <c r="A440" s="5" t="s">
        <v>354</v>
      </c>
      <c r="B440" s="5"/>
      <c r="C440" s="47">
        <v>180</v>
      </c>
      <c r="I440" s="47"/>
    </row>
    <row r="441" spans="1:9">
      <c r="A441" s="5" t="s">
        <v>355</v>
      </c>
      <c r="B441" s="5"/>
      <c r="C441" s="47">
        <v>12.785110000000001</v>
      </c>
      <c r="I441" s="47"/>
    </row>
    <row r="442" spans="1:9">
      <c r="A442" s="5" t="s">
        <v>356</v>
      </c>
      <c r="B442" s="5"/>
      <c r="C442" s="47">
        <v>19</v>
      </c>
      <c r="I442" s="47"/>
    </row>
    <row r="443" spans="1:9">
      <c r="A443" s="5" t="s">
        <v>357</v>
      </c>
      <c r="B443" s="5"/>
      <c r="C443" s="47">
        <v>20</v>
      </c>
      <c r="I443" s="47"/>
    </row>
    <row r="444" spans="1:9">
      <c r="A444" s="5" t="s">
        <v>358</v>
      </c>
      <c r="B444" s="5"/>
      <c r="C444" s="47">
        <v>20</v>
      </c>
      <c r="I444" s="47"/>
    </row>
    <row r="445" spans="1:9">
      <c r="A445" s="5" t="s">
        <v>359</v>
      </c>
      <c r="B445" s="5"/>
      <c r="C445" s="47">
        <v>19</v>
      </c>
      <c r="I445" s="47"/>
    </row>
    <row r="446" spans="1:9">
      <c r="A446" s="5" t="s">
        <v>360</v>
      </c>
      <c r="B446" s="5"/>
      <c r="C446" s="47">
        <v>20</v>
      </c>
      <c r="I446" s="47"/>
    </row>
    <row r="447" spans="1:9">
      <c r="A447" s="5" t="s">
        <v>361</v>
      </c>
      <c r="B447" s="5"/>
      <c r="C447" s="47">
        <v>20</v>
      </c>
      <c r="I447" s="47"/>
    </row>
    <row r="448" spans="1:9">
      <c r="A448" s="5" t="s">
        <v>362</v>
      </c>
      <c r="B448" s="5"/>
      <c r="C448" s="47">
        <v>20</v>
      </c>
      <c r="I448" s="47"/>
    </row>
    <row r="449" spans="1:9">
      <c r="A449" s="5" t="s">
        <v>363</v>
      </c>
      <c r="B449" s="5"/>
      <c r="C449" s="47">
        <v>80</v>
      </c>
      <c r="I449" s="47"/>
    </row>
    <row r="450" spans="1:9">
      <c r="A450" s="5" t="s">
        <v>364</v>
      </c>
      <c r="B450" s="5"/>
      <c r="C450" s="47">
        <v>20</v>
      </c>
      <c r="I450" s="47"/>
    </row>
    <row r="451" spans="1:9">
      <c r="A451" s="5" t="s">
        <v>365</v>
      </c>
      <c r="B451" s="5"/>
      <c r="C451" s="47">
        <v>80</v>
      </c>
      <c r="I451" s="47"/>
    </row>
    <row r="452" spans="1:9">
      <c r="A452" s="5" t="s">
        <v>366</v>
      </c>
      <c r="B452" s="5"/>
      <c r="C452" s="47">
        <v>300</v>
      </c>
      <c r="I452" s="47"/>
    </row>
    <row r="453" spans="1:9">
      <c r="A453" s="5" t="s">
        <v>367</v>
      </c>
      <c r="B453" s="5"/>
      <c r="C453" s="47">
        <v>21.70044</v>
      </c>
      <c r="I453" s="47"/>
    </row>
    <row r="454" spans="1:9">
      <c r="A454" s="5" t="s">
        <v>368</v>
      </c>
      <c r="B454" s="5"/>
      <c r="C454" s="47">
        <v>11.777600000000001</v>
      </c>
      <c r="I454" s="47"/>
    </row>
    <row r="455" spans="1:9">
      <c r="A455" s="5" t="s">
        <v>369</v>
      </c>
      <c r="B455" s="5"/>
      <c r="C455" s="47">
        <v>13.9</v>
      </c>
      <c r="I455" s="47"/>
    </row>
    <row r="456" spans="1:9">
      <c r="A456" s="5" t="s">
        <v>370</v>
      </c>
      <c r="B456" s="5"/>
      <c r="C456" s="47">
        <v>3.3359999999999999</v>
      </c>
      <c r="I456" s="47"/>
    </row>
    <row r="457" spans="1:9">
      <c r="A457" s="5" t="s">
        <v>371</v>
      </c>
      <c r="B457" s="5"/>
      <c r="C457" s="47">
        <v>59.293120000000002</v>
      </c>
      <c r="I457" s="47"/>
    </row>
    <row r="458" spans="1:9">
      <c r="A458" s="5" t="s">
        <v>372</v>
      </c>
      <c r="B458" s="5"/>
      <c r="C458" s="47">
        <v>21.684000000000001</v>
      </c>
      <c r="I458" s="47"/>
    </row>
    <row r="459" spans="1:9">
      <c r="A459" s="5" t="s">
        <v>373</v>
      </c>
      <c r="B459" s="5"/>
      <c r="C459" s="47">
        <v>1.0425</v>
      </c>
      <c r="I459" s="47"/>
    </row>
    <row r="460" spans="1:9">
      <c r="A460" s="5" t="s">
        <v>374</v>
      </c>
      <c r="B460" s="5"/>
      <c r="C460" s="47">
        <v>34.519680000000001</v>
      </c>
      <c r="I460" s="47"/>
    </row>
    <row r="461" spans="1:9">
      <c r="A461" s="5" t="s">
        <v>375</v>
      </c>
      <c r="B461" s="5"/>
      <c r="C461" s="47">
        <v>4.4480000000000004</v>
      </c>
      <c r="I461" s="47"/>
    </row>
    <row r="462" spans="1:9">
      <c r="A462" s="5" t="s">
        <v>376</v>
      </c>
      <c r="B462" s="5"/>
      <c r="C462" s="47">
        <v>3.39296</v>
      </c>
      <c r="I462" s="47"/>
    </row>
    <row r="463" spans="1:9">
      <c r="A463" s="5" t="s">
        <v>377</v>
      </c>
      <c r="B463" s="5"/>
      <c r="C463" s="47">
        <v>59.413679999999999</v>
      </c>
      <c r="I463" s="47"/>
    </row>
    <row r="464" spans="1:9">
      <c r="A464" s="5" t="s">
        <v>378</v>
      </c>
      <c r="B464" s="5"/>
      <c r="C464" s="47">
        <v>8.6875</v>
      </c>
      <c r="I464" s="47"/>
    </row>
    <row r="465" spans="1:9">
      <c r="A465" s="5" t="s">
        <v>379</v>
      </c>
      <c r="B465" s="5"/>
      <c r="C465" s="47">
        <v>5.5600000000000005</v>
      </c>
      <c r="I465" s="47"/>
    </row>
    <row r="466" spans="1:9">
      <c r="A466" s="5" t="s">
        <v>380</v>
      </c>
      <c r="B466" s="5"/>
      <c r="C466" s="47">
        <v>9.8689999999999998</v>
      </c>
      <c r="I466" s="47"/>
    </row>
    <row r="467" spans="1:9">
      <c r="A467" s="5" t="s">
        <v>381</v>
      </c>
      <c r="B467" s="5"/>
      <c r="C467" s="47">
        <v>2.5367500000000001</v>
      </c>
      <c r="I467" s="47"/>
    </row>
    <row r="468" spans="1:9">
      <c r="A468" s="5" t="s">
        <v>382</v>
      </c>
      <c r="B468" s="5"/>
      <c r="C468" s="47">
        <v>5.5252499999999998</v>
      </c>
      <c r="I468" s="47"/>
    </row>
    <row r="469" spans="1:9">
      <c r="A469" s="5" t="s">
        <v>383</v>
      </c>
      <c r="B469" s="5"/>
      <c r="C469" s="47">
        <v>12.6112</v>
      </c>
      <c r="I469" s="47"/>
    </row>
    <row r="470" spans="1:9">
      <c r="A470" s="5" t="s">
        <v>384</v>
      </c>
      <c r="B470" s="5"/>
      <c r="C470" s="47">
        <v>18.916799999999999</v>
      </c>
      <c r="I470" s="47"/>
    </row>
    <row r="471" spans="1:9">
      <c r="A471" s="5" t="s">
        <v>385</v>
      </c>
      <c r="B471" s="5"/>
      <c r="C471" s="47">
        <v>5.3991699999999998</v>
      </c>
      <c r="I471" s="47"/>
    </row>
    <row r="472" spans="1:9">
      <c r="A472" s="5" t="s">
        <v>386</v>
      </c>
      <c r="B472" s="5"/>
      <c r="C472" s="47">
        <v>6.3056000000000001</v>
      </c>
      <c r="I472" s="47"/>
    </row>
    <row r="473" spans="1:9">
      <c r="A473" s="5" t="s">
        <v>387</v>
      </c>
      <c r="B473" s="5"/>
      <c r="C473" s="47">
        <v>2.2240000000000002</v>
      </c>
      <c r="I473" s="47"/>
    </row>
    <row r="474" spans="1:9">
      <c r="A474" s="5" t="s">
        <v>388</v>
      </c>
      <c r="B474" s="5"/>
      <c r="C474" s="47">
        <v>9.6625599999999991</v>
      </c>
      <c r="I474" s="47"/>
    </row>
    <row r="475" spans="1:9">
      <c r="A475" s="5" t="s">
        <v>389</v>
      </c>
      <c r="B475" s="5"/>
      <c r="C475" s="47">
        <v>5.5600000000000005</v>
      </c>
      <c r="I475" s="47"/>
    </row>
    <row r="476" spans="1:9">
      <c r="A476" s="5" t="s">
        <v>390</v>
      </c>
      <c r="B476" s="5"/>
      <c r="C476" s="47">
        <v>92.377039999999994</v>
      </c>
      <c r="I476" s="47"/>
    </row>
    <row r="477" spans="1:9">
      <c r="A477" s="5" t="s">
        <v>391</v>
      </c>
      <c r="B477" s="5"/>
      <c r="C477" s="47">
        <v>5.2125000000000004</v>
      </c>
      <c r="I477" s="47"/>
    </row>
    <row r="478" spans="1:9">
      <c r="A478" s="5" t="s">
        <v>392</v>
      </c>
      <c r="B478" s="5"/>
      <c r="C478" s="47">
        <v>5.5600000000000005</v>
      </c>
      <c r="I478" s="47"/>
    </row>
    <row r="479" spans="1:9">
      <c r="A479" s="5" t="s">
        <v>393</v>
      </c>
      <c r="B479" s="5"/>
      <c r="C479" s="47">
        <v>7.7448000000000006</v>
      </c>
      <c r="I479" s="47"/>
    </row>
    <row r="480" spans="1:9">
      <c r="A480" s="5" t="s">
        <v>394</v>
      </c>
      <c r="B480" s="5"/>
      <c r="C480" s="47">
        <v>8.1662499999999998</v>
      </c>
      <c r="I480" s="47"/>
    </row>
    <row r="481" spans="1:9">
      <c r="A481" s="5" t="s">
        <v>395</v>
      </c>
      <c r="B481" s="5"/>
      <c r="C481" s="47">
        <v>5.10825</v>
      </c>
      <c r="I481" s="47"/>
    </row>
    <row r="482" spans="1:9">
      <c r="A482" s="5" t="s">
        <v>396</v>
      </c>
      <c r="B482" s="5"/>
      <c r="C482" s="47">
        <v>9.1739999999999995</v>
      </c>
      <c r="I482" s="47"/>
    </row>
    <row r="483" spans="1:9">
      <c r="A483" s="5" t="s">
        <v>397</v>
      </c>
      <c r="B483" s="5"/>
      <c r="C483" s="47">
        <v>2.1545000000000001</v>
      </c>
      <c r="I483" s="47"/>
    </row>
    <row r="484" spans="1:9">
      <c r="A484" s="5" t="s">
        <v>398</v>
      </c>
      <c r="B484" s="5"/>
      <c r="C484" s="47">
        <v>15.489600000000001</v>
      </c>
      <c r="I484" s="47"/>
    </row>
    <row r="485" spans="1:9">
      <c r="A485" s="5" t="s">
        <v>270</v>
      </c>
      <c r="B485" s="5"/>
      <c r="C485" s="47">
        <v>144.20076</v>
      </c>
      <c r="I485" s="47"/>
    </row>
    <row r="486" spans="1:9">
      <c r="A486" s="5" t="s">
        <v>399</v>
      </c>
      <c r="B486" s="5"/>
      <c r="C486" s="47">
        <v>1.5290000000000001</v>
      </c>
      <c r="I486" s="47"/>
    </row>
    <row r="487" spans="1:9">
      <c r="A487" s="5" t="s">
        <v>400</v>
      </c>
      <c r="B487" s="5"/>
      <c r="C487" s="47">
        <v>3.4402500000000003</v>
      </c>
      <c r="I487" s="47"/>
    </row>
    <row r="488" spans="1:9">
      <c r="A488" s="5" t="s">
        <v>401</v>
      </c>
      <c r="B488" s="5"/>
      <c r="C488" s="47">
        <v>3.4750000000000001</v>
      </c>
      <c r="I488" s="47"/>
    </row>
    <row r="489" spans="1:9">
      <c r="A489" s="5" t="s">
        <v>402</v>
      </c>
      <c r="B489" s="5"/>
      <c r="C489" s="47">
        <v>15.13344</v>
      </c>
      <c r="I489" s="47"/>
    </row>
    <row r="490" spans="1:9">
      <c r="A490" s="5" t="s">
        <v>403</v>
      </c>
      <c r="B490" s="5"/>
      <c r="C490" s="47">
        <v>29.793959999999998</v>
      </c>
      <c r="I490" s="47"/>
    </row>
    <row r="491" spans="1:9">
      <c r="A491" s="5" t="s">
        <v>404</v>
      </c>
      <c r="B491" s="5"/>
      <c r="C491" s="47">
        <v>51.902970000000003</v>
      </c>
      <c r="I491" s="47"/>
    </row>
    <row r="492" spans="1:9">
      <c r="A492" s="5" t="s">
        <v>405</v>
      </c>
      <c r="B492" s="5"/>
      <c r="C492" s="47">
        <v>14.463469999999999</v>
      </c>
      <c r="I492" s="47"/>
    </row>
    <row r="493" spans="1:9">
      <c r="A493" s="5" t="s">
        <v>406</v>
      </c>
      <c r="B493" s="5"/>
      <c r="C493" s="47">
        <v>9.4781600000000008</v>
      </c>
      <c r="I493" s="47"/>
    </row>
    <row r="494" spans="1:9">
      <c r="A494" s="5" t="s">
        <v>407</v>
      </c>
      <c r="B494" s="5"/>
      <c r="C494" s="47">
        <v>18.759160000000001</v>
      </c>
      <c r="I494" s="47"/>
    </row>
    <row r="495" spans="1:9">
      <c r="A495" s="5" t="s">
        <v>408</v>
      </c>
      <c r="B495" s="5"/>
      <c r="C495" s="47">
        <v>23.713840000000001</v>
      </c>
      <c r="I495" s="47"/>
    </row>
    <row r="496" spans="1:9">
      <c r="A496" s="5" t="s">
        <v>271</v>
      </c>
      <c r="B496" s="5"/>
      <c r="C496" s="47">
        <v>26.141470000000002</v>
      </c>
      <c r="I496" s="47"/>
    </row>
    <row r="497" spans="1:9">
      <c r="A497" s="5" t="s">
        <v>409</v>
      </c>
      <c r="B497" s="5"/>
      <c r="C497" s="47">
        <v>27.552160000000001</v>
      </c>
      <c r="I497" s="47"/>
    </row>
    <row r="498" spans="1:9">
      <c r="A498" s="5" t="s">
        <v>410</v>
      </c>
      <c r="B498" s="5"/>
      <c r="C498" s="47">
        <v>21.951370000000001</v>
      </c>
      <c r="I498" s="47"/>
    </row>
    <row r="499" spans="1:9">
      <c r="A499" s="5" t="s">
        <v>411</v>
      </c>
      <c r="B499" s="5"/>
      <c r="C499" s="47">
        <v>15.55386</v>
      </c>
      <c r="I499" s="47"/>
    </row>
    <row r="500" spans="1:9">
      <c r="A500" s="5" t="s">
        <v>412</v>
      </c>
      <c r="B500" s="5"/>
      <c r="C500" s="47">
        <v>49.039850000000001</v>
      </c>
      <c r="I500" s="47"/>
    </row>
    <row r="501" spans="1:9">
      <c r="A501" s="5" t="s">
        <v>413</v>
      </c>
      <c r="B501" s="5"/>
      <c r="C501" s="47">
        <v>5.9008000000000003</v>
      </c>
      <c r="I501" s="47"/>
    </row>
    <row r="502" spans="1:9">
      <c r="A502" s="5" t="s">
        <v>414</v>
      </c>
      <c r="B502" s="5"/>
      <c r="C502" s="47">
        <v>5.10825</v>
      </c>
      <c r="I502" s="47"/>
    </row>
    <row r="503" spans="1:9">
      <c r="A503" s="5" t="s">
        <v>415</v>
      </c>
      <c r="B503" s="5"/>
      <c r="C503" s="47">
        <v>5.5600000000000005</v>
      </c>
      <c r="I503" s="47"/>
    </row>
    <row r="504" spans="1:9">
      <c r="A504" s="5" t="s">
        <v>416</v>
      </c>
      <c r="B504" s="5"/>
      <c r="C504" s="47">
        <v>16.68</v>
      </c>
      <c r="I504" s="47"/>
    </row>
    <row r="505" spans="1:9">
      <c r="A505" s="5" t="s">
        <v>417</v>
      </c>
      <c r="B505" s="5"/>
      <c r="C505" s="47">
        <v>11.801600000000001</v>
      </c>
      <c r="I505" s="47"/>
    </row>
    <row r="506" spans="1:9">
      <c r="A506" s="5" t="s">
        <v>418</v>
      </c>
      <c r="B506" s="5"/>
      <c r="C506" s="47">
        <v>20.90832</v>
      </c>
      <c r="I506" s="47"/>
    </row>
    <row r="507" spans="1:9">
      <c r="A507" s="5" t="s">
        <v>272</v>
      </c>
      <c r="B507" s="5"/>
      <c r="C507" s="47">
        <v>74.07056</v>
      </c>
      <c r="I507" s="47"/>
    </row>
    <row r="508" spans="1:9">
      <c r="A508" s="5" t="s">
        <v>419</v>
      </c>
      <c r="B508" s="5"/>
      <c r="C508" s="47">
        <v>9.5766299999999998</v>
      </c>
      <c r="I508" s="47"/>
    </row>
    <row r="509" spans="1:9">
      <c r="A509" s="5" t="s">
        <v>420</v>
      </c>
      <c r="B509" s="5"/>
      <c r="C509" s="47">
        <v>103.47368</v>
      </c>
      <c r="I509" s="47"/>
    </row>
    <row r="510" spans="1:9">
      <c r="A510" s="5" t="s">
        <v>421</v>
      </c>
      <c r="B510" s="5"/>
      <c r="C510" s="47">
        <v>133.59385999999998</v>
      </c>
      <c r="I510" s="47"/>
    </row>
    <row r="511" spans="1:9">
      <c r="A511" s="5" t="s">
        <v>422</v>
      </c>
      <c r="B511" s="5"/>
      <c r="C511" s="47">
        <v>22.97654</v>
      </c>
      <c r="I511" s="47"/>
    </row>
    <row r="512" spans="1:9">
      <c r="A512" s="5" t="s">
        <v>423</v>
      </c>
      <c r="B512" s="5"/>
      <c r="C512" s="47">
        <v>5.5600000000000005</v>
      </c>
      <c r="I512" s="47"/>
    </row>
    <row r="513" spans="1:9">
      <c r="A513" s="5" t="s">
        <v>424</v>
      </c>
      <c r="B513" s="5"/>
      <c r="C513" s="47">
        <v>10.66825</v>
      </c>
      <c r="I513" s="47"/>
    </row>
    <row r="514" spans="1:9">
      <c r="A514" s="5" t="s">
        <v>425</v>
      </c>
      <c r="B514" s="5"/>
      <c r="C514" s="47">
        <v>3.4750000000000001</v>
      </c>
      <c r="I514" s="47"/>
    </row>
    <row r="515" spans="1:9">
      <c r="A515" s="5" t="s">
        <v>426</v>
      </c>
      <c r="B515" s="5"/>
      <c r="C515" s="47">
        <v>5.5600000000000005</v>
      </c>
      <c r="I515" s="47"/>
    </row>
    <row r="516" spans="1:9">
      <c r="A516" s="5" t="s">
        <v>427</v>
      </c>
      <c r="B516" s="5"/>
      <c r="C516" s="47">
        <v>5.5600000000000005</v>
      </c>
      <c r="I516" s="47"/>
    </row>
    <row r="517" spans="1:9">
      <c r="A517" s="5" t="s">
        <v>428</v>
      </c>
      <c r="B517" s="5"/>
      <c r="C517" s="47">
        <v>70.268029999999996</v>
      </c>
      <c r="I517" s="47"/>
    </row>
    <row r="518" spans="1:9">
      <c r="A518" s="5" t="s">
        <v>429</v>
      </c>
      <c r="B518" s="5"/>
      <c r="C518" s="47">
        <v>2.69224</v>
      </c>
      <c r="I518" s="47"/>
    </row>
    <row r="519" spans="1:9">
      <c r="A519" s="5" t="s">
        <v>430</v>
      </c>
      <c r="B519" s="5"/>
      <c r="C519" s="47">
        <v>3.8919999999999999</v>
      </c>
      <c r="I519" s="47"/>
    </row>
    <row r="520" spans="1:9">
      <c r="A520" s="5" t="s">
        <v>431</v>
      </c>
      <c r="B520" s="5"/>
      <c r="C520" s="47">
        <v>8.7569999999999997</v>
      </c>
      <c r="I520" s="47"/>
    </row>
    <row r="521" spans="1:9">
      <c r="A521" s="5" t="s">
        <v>432</v>
      </c>
      <c r="B521" s="5"/>
      <c r="C521" s="47">
        <v>12.626899999999999</v>
      </c>
      <c r="I521" s="47"/>
    </row>
    <row r="522" spans="1:9">
      <c r="A522" s="5" t="s">
        <v>433</v>
      </c>
      <c r="B522" s="5"/>
      <c r="C522" s="47">
        <v>13.596450000000001</v>
      </c>
      <c r="I522" s="47"/>
    </row>
    <row r="523" spans="1:9">
      <c r="A523" s="5" t="s">
        <v>273</v>
      </c>
      <c r="B523" s="5"/>
      <c r="C523" s="47">
        <v>47.055540000000001</v>
      </c>
      <c r="I523" s="47"/>
    </row>
    <row r="524" spans="1:9">
      <c r="A524" s="5" t="s">
        <v>434</v>
      </c>
      <c r="B524" s="5"/>
      <c r="C524" s="47">
        <v>27.350540000000002</v>
      </c>
      <c r="I524" s="47"/>
    </row>
    <row r="525" spans="1:9">
      <c r="A525" s="5" t="s">
        <v>435</v>
      </c>
      <c r="B525" s="5"/>
      <c r="C525" s="47">
        <v>8.2010000000000005</v>
      </c>
      <c r="I525" s="47"/>
    </row>
    <row r="526" spans="1:9">
      <c r="A526" s="5" t="s">
        <v>436</v>
      </c>
      <c r="B526" s="5"/>
      <c r="C526" s="47">
        <v>93.7958</v>
      </c>
      <c r="I526" s="47"/>
    </row>
    <row r="527" spans="1:9">
      <c r="A527" s="5" t="s">
        <v>437</v>
      </c>
      <c r="B527" s="5"/>
      <c r="C527" s="47">
        <v>37.480510000000002</v>
      </c>
      <c r="I527" s="47"/>
    </row>
    <row r="528" spans="1:9">
      <c r="A528" s="5" t="s">
        <v>438</v>
      </c>
      <c r="B528" s="5"/>
      <c r="C528" s="47">
        <v>65.731279999999998</v>
      </c>
      <c r="I528" s="47"/>
    </row>
    <row r="529" spans="1:9">
      <c r="A529" s="5" t="s">
        <v>439</v>
      </c>
      <c r="B529" s="5"/>
      <c r="C529" s="47">
        <v>33.41968</v>
      </c>
      <c r="I529" s="47"/>
    </row>
    <row r="530" spans="1:9">
      <c r="A530" s="5" t="s">
        <v>440</v>
      </c>
      <c r="B530" s="5"/>
      <c r="C530" s="47">
        <v>5.1429999999999998</v>
      </c>
      <c r="I530" s="47"/>
    </row>
    <row r="531" spans="1:9">
      <c r="A531" s="5" t="s">
        <v>441</v>
      </c>
      <c r="B531" s="5"/>
      <c r="C531" s="47">
        <v>11.801600000000001</v>
      </c>
      <c r="I531" s="47"/>
    </row>
    <row r="532" spans="1:9">
      <c r="A532" s="5" t="s">
        <v>442</v>
      </c>
      <c r="B532" s="5"/>
      <c r="C532" s="47">
        <v>11.21152</v>
      </c>
      <c r="I532" s="47"/>
    </row>
    <row r="533" spans="1:9">
      <c r="A533" s="5" t="s">
        <v>443</v>
      </c>
      <c r="B533" s="5"/>
      <c r="C533" s="47">
        <v>16.15344</v>
      </c>
      <c r="I533" s="47"/>
    </row>
    <row r="534" spans="1:9">
      <c r="A534" s="5" t="s">
        <v>444</v>
      </c>
      <c r="B534" s="5"/>
      <c r="C534" s="47">
        <v>11.801600000000001</v>
      </c>
      <c r="I534" s="47"/>
    </row>
    <row r="535" spans="1:9">
      <c r="A535" s="5" t="s">
        <v>445</v>
      </c>
      <c r="B535" s="5"/>
      <c r="C535" s="47">
        <v>4.6100000000000003</v>
      </c>
      <c r="I535" s="47"/>
    </row>
    <row r="536" spans="1:9">
      <c r="A536" s="5" t="s">
        <v>446</v>
      </c>
      <c r="B536" s="5"/>
      <c r="C536" s="47">
        <v>8.5561600000000002</v>
      </c>
      <c r="I536" s="47"/>
    </row>
    <row r="537" spans="1:9">
      <c r="A537" s="5" t="s">
        <v>447</v>
      </c>
      <c r="B537" s="5"/>
      <c r="C537" s="47">
        <v>367.86132000000003</v>
      </c>
      <c r="I537" s="47"/>
    </row>
    <row r="538" spans="1:9">
      <c r="A538" s="5" t="s">
        <v>448</v>
      </c>
      <c r="B538" s="5"/>
      <c r="C538" s="47">
        <v>5.5600000000000005</v>
      </c>
      <c r="I538" s="47"/>
    </row>
    <row r="539" spans="1:9">
      <c r="A539" s="5" t="s">
        <v>449</v>
      </c>
      <c r="B539" s="5"/>
      <c r="C539" s="47">
        <v>5.5600000000000005</v>
      </c>
      <c r="I539" s="47"/>
    </row>
    <row r="540" spans="1:9">
      <c r="A540" s="5" t="s">
        <v>450</v>
      </c>
      <c r="B540" s="5"/>
      <c r="C540" s="47">
        <v>3.1528</v>
      </c>
      <c r="I540" s="47"/>
    </row>
    <row r="541" spans="1:9">
      <c r="A541" s="5" t="s">
        <v>451</v>
      </c>
      <c r="B541" s="5"/>
      <c r="C541" s="47">
        <v>4.17</v>
      </c>
      <c r="I541" s="47"/>
    </row>
    <row r="542" spans="1:9">
      <c r="A542" s="5" t="s">
        <v>452</v>
      </c>
      <c r="B542" s="5"/>
      <c r="C542" s="47">
        <v>7.923</v>
      </c>
      <c r="I542" s="47"/>
    </row>
    <row r="543" spans="1:9">
      <c r="A543" s="5" t="s">
        <v>453</v>
      </c>
      <c r="B543" s="5"/>
      <c r="C543" s="47">
        <v>3.3359999999999999</v>
      </c>
      <c r="I543" s="47"/>
    </row>
    <row r="544" spans="1:9">
      <c r="A544" s="5" t="s">
        <v>454</v>
      </c>
      <c r="B544" s="5"/>
      <c r="C544" s="47">
        <v>11.78359</v>
      </c>
      <c r="I544" s="47"/>
    </row>
    <row r="545" spans="1:9">
      <c r="A545" s="5" t="s">
        <v>455</v>
      </c>
      <c r="B545" s="5"/>
      <c r="C545" s="47">
        <v>11.801600000000001</v>
      </c>
      <c r="I545" s="47"/>
    </row>
    <row r="546" spans="1:9">
      <c r="A546" s="5" t="s">
        <v>456</v>
      </c>
      <c r="B546" s="5"/>
      <c r="C546" s="47">
        <v>2.9537499999999999</v>
      </c>
      <c r="I546" s="47"/>
    </row>
    <row r="547" spans="1:9">
      <c r="A547" s="5" t="s">
        <v>457</v>
      </c>
      <c r="B547" s="5"/>
      <c r="C547" s="47">
        <v>5.5600000000000005</v>
      </c>
      <c r="I547" s="47"/>
    </row>
    <row r="548" spans="1:9">
      <c r="A548" s="5" t="s">
        <v>458</v>
      </c>
      <c r="B548" s="5"/>
      <c r="C548" s="47">
        <v>2.9537499999999999</v>
      </c>
      <c r="I548" s="47"/>
    </row>
    <row r="549" spans="1:9">
      <c r="A549" s="5" t="s">
        <v>459</v>
      </c>
      <c r="B549" s="5"/>
      <c r="C549" s="47">
        <v>4.5869999999999997</v>
      </c>
      <c r="I549" s="47"/>
    </row>
    <row r="550" spans="1:9">
      <c r="A550" s="5" t="s">
        <v>460</v>
      </c>
      <c r="B550" s="5"/>
      <c r="C550" s="47">
        <v>3.0580000000000003</v>
      </c>
      <c r="I550" s="47"/>
    </row>
    <row r="551" spans="1:9">
      <c r="A551" s="5" t="s">
        <v>461</v>
      </c>
      <c r="B551" s="5"/>
      <c r="C551" s="47">
        <v>5.5600000000000005</v>
      </c>
      <c r="I551" s="47"/>
    </row>
    <row r="552" spans="1:9">
      <c r="A552" s="5" t="s">
        <v>462</v>
      </c>
      <c r="B552" s="5"/>
      <c r="C552" s="47">
        <v>5.10825</v>
      </c>
      <c r="I552" s="47"/>
    </row>
    <row r="553" spans="1:9">
      <c r="A553" s="5" t="s">
        <v>463</v>
      </c>
      <c r="B553" s="5"/>
      <c r="C553" s="47">
        <v>8.34</v>
      </c>
      <c r="I553" s="47"/>
    </row>
    <row r="554" spans="1:9">
      <c r="A554" s="5" t="s">
        <v>464</v>
      </c>
      <c r="B554" s="5"/>
      <c r="C554" s="47">
        <v>18.07</v>
      </c>
      <c r="I554" s="47"/>
    </row>
    <row r="555" spans="1:9">
      <c r="A555" s="5" t="s">
        <v>465</v>
      </c>
      <c r="B555" s="5"/>
      <c r="C555" s="47">
        <v>5.5600000000000005</v>
      </c>
      <c r="I555" s="47"/>
    </row>
    <row r="556" spans="1:9">
      <c r="A556" s="5" t="s">
        <v>466</v>
      </c>
      <c r="B556" s="5"/>
      <c r="C556" s="47">
        <v>1.2510000000000001</v>
      </c>
      <c r="I556" s="47"/>
    </row>
    <row r="557" spans="1:9">
      <c r="A557" s="5" t="s">
        <v>466</v>
      </c>
      <c r="B557" s="5"/>
      <c r="C557" s="47">
        <v>2.4325000000000001</v>
      </c>
      <c r="I557" s="47"/>
    </row>
    <row r="558" spans="1:9">
      <c r="A558" s="5" t="s">
        <v>467</v>
      </c>
      <c r="B558" s="5"/>
      <c r="C558" s="47">
        <v>5.5600000000000005</v>
      </c>
      <c r="I558" s="47"/>
    </row>
    <row r="559" spans="1:9">
      <c r="A559" s="5" t="s">
        <v>468</v>
      </c>
      <c r="B559" s="5"/>
      <c r="C559" s="47">
        <v>5.5600000000000005</v>
      </c>
      <c r="I559" s="47"/>
    </row>
    <row r="560" spans="1:9">
      <c r="A560" s="5" t="s">
        <v>469</v>
      </c>
      <c r="B560" s="5"/>
      <c r="C560" s="47">
        <v>1.7375</v>
      </c>
      <c r="I560" s="47"/>
    </row>
    <row r="561" spans="1:9">
      <c r="A561" s="5" t="s">
        <v>470</v>
      </c>
      <c r="B561" s="5"/>
      <c r="C561" s="47">
        <v>4.4480000000000004</v>
      </c>
      <c r="I561" s="47"/>
    </row>
    <row r="562" spans="1:9">
      <c r="A562" s="5" t="s">
        <v>471</v>
      </c>
      <c r="B562" s="5"/>
      <c r="C562" s="47">
        <v>3.4402500000000003</v>
      </c>
      <c r="I562" s="47"/>
    </row>
    <row r="563" spans="1:9">
      <c r="A563" s="5" t="s">
        <v>472</v>
      </c>
      <c r="B563" s="5"/>
      <c r="C563" s="47">
        <v>11.120000000000001</v>
      </c>
      <c r="I563" s="47"/>
    </row>
    <row r="564" spans="1:9">
      <c r="A564" s="5" t="s">
        <v>473</v>
      </c>
      <c r="B564" s="5"/>
      <c r="C564" s="47">
        <v>5.5600000000000005</v>
      </c>
      <c r="I564" s="47"/>
    </row>
    <row r="565" spans="1:9">
      <c r="A565" s="5" t="s">
        <v>474</v>
      </c>
      <c r="B565" s="5"/>
      <c r="C565" s="47">
        <v>11.120000000000001</v>
      </c>
      <c r="I565" s="47"/>
    </row>
    <row r="566" spans="1:9">
      <c r="A566" s="5" t="s">
        <v>475</v>
      </c>
      <c r="B566" s="5"/>
      <c r="C566" s="47">
        <v>4.7955000000000005</v>
      </c>
      <c r="I566" s="47"/>
    </row>
    <row r="567" spans="1:9">
      <c r="A567" s="5" t="s">
        <v>476</v>
      </c>
      <c r="B567" s="5"/>
      <c r="C567" s="47">
        <v>2.1452</v>
      </c>
      <c r="I567" s="47"/>
    </row>
    <row r="568" spans="1:9">
      <c r="A568" s="5" t="s">
        <v>477</v>
      </c>
      <c r="B568" s="5"/>
      <c r="C568" s="47">
        <v>5.5600000000000005</v>
      </c>
      <c r="I568" s="47"/>
    </row>
    <row r="569" spans="1:9">
      <c r="A569" s="5" t="s">
        <v>478</v>
      </c>
      <c r="B569" s="5"/>
      <c r="C569" s="47">
        <v>14.8035</v>
      </c>
      <c r="I569" s="47"/>
    </row>
    <row r="570" spans="1:9">
      <c r="A570" s="5" t="s">
        <v>479</v>
      </c>
      <c r="B570" s="5"/>
      <c r="C570" s="47">
        <v>5.5600000000000005</v>
      </c>
      <c r="I570" s="47"/>
    </row>
    <row r="571" spans="1:9">
      <c r="A571" s="5" t="s">
        <v>480</v>
      </c>
      <c r="B571" s="5"/>
      <c r="C571" s="47">
        <v>4.2395000000000005</v>
      </c>
      <c r="I571" s="47"/>
    </row>
    <row r="572" spans="1:9">
      <c r="A572" s="5" t="s">
        <v>481</v>
      </c>
      <c r="B572" s="5"/>
      <c r="C572" s="47">
        <v>9.73</v>
      </c>
      <c r="I572" s="47"/>
    </row>
    <row r="573" spans="1:9">
      <c r="A573" s="5" t="s">
        <v>482</v>
      </c>
      <c r="B573" s="5"/>
      <c r="C573" s="47">
        <v>3.4402500000000003</v>
      </c>
      <c r="I573" s="47"/>
    </row>
    <row r="574" spans="1:9">
      <c r="A574" s="5" t="s">
        <v>483</v>
      </c>
      <c r="B574" s="5"/>
      <c r="C574" s="47">
        <v>5.5600000000000005</v>
      </c>
      <c r="I574" s="47"/>
    </row>
    <row r="575" spans="1:9">
      <c r="A575" s="5" t="s">
        <v>484</v>
      </c>
      <c r="B575" s="5"/>
      <c r="C575" s="47">
        <v>4.5522499999999999</v>
      </c>
      <c r="I575" s="47"/>
    </row>
    <row r="576" spans="1:9">
      <c r="A576" s="5" t="s">
        <v>485</v>
      </c>
      <c r="B576" s="5"/>
      <c r="C576" s="47">
        <v>3.8572500000000001</v>
      </c>
      <c r="I576" s="47"/>
    </row>
    <row r="577" spans="1:9">
      <c r="A577" s="5" t="s">
        <v>486</v>
      </c>
      <c r="B577" s="5"/>
      <c r="C577" s="47">
        <v>5.3862500000000004</v>
      </c>
      <c r="I577" s="47"/>
    </row>
    <row r="578" spans="1:9">
      <c r="A578" s="5" t="s">
        <v>487</v>
      </c>
      <c r="B578" s="5"/>
      <c r="C578" s="47">
        <v>3.4402500000000003</v>
      </c>
      <c r="I578" s="47"/>
    </row>
    <row r="579" spans="1:9">
      <c r="A579" s="5" t="s">
        <v>488</v>
      </c>
      <c r="B579" s="5"/>
      <c r="C579" s="47">
        <v>3.4402500000000003</v>
      </c>
      <c r="I579" s="47"/>
    </row>
    <row r="580" spans="1:9">
      <c r="A580" s="5" t="s">
        <v>489</v>
      </c>
      <c r="B580" s="5"/>
      <c r="C580" s="47">
        <v>3.1970000000000001</v>
      </c>
      <c r="I580" s="47"/>
    </row>
    <row r="581" spans="1:9">
      <c r="A581" s="5" t="s">
        <v>490</v>
      </c>
      <c r="B581" s="5"/>
      <c r="C581" s="47">
        <v>11.120000000000001</v>
      </c>
      <c r="I581" s="47"/>
    </row>
    <row r="582" spans="1:9">
      <c r="A582" s="5" t="s">
        <v>491</v>
      </c>
      <c r="B582" s="5"/>
      <c r="C582" s="47">
        <v>5.3862500000000004</v>
      </c>
      <c r="I582" s="47"/>
    </row>
    <row r="583" spans="1:9">
      <c r="A583" s="5" t="s">
        <v>492</v>
      </c>
      <c r="B583" s="5"/>
      <c r="C583" s="47">
        <v>3.4402500000000003</v>
      </c>
      <c r="I583" s="47"/>
    </row>
    <row r="584" spans="1:9">
      <c r="A584" s="5" t="s">
        <v>493</v>
      </c>
      <c r="B584" s="5"/>
      <c r="C584" s="47">
        <v>5.5600000000000005</v>
      </c>
      <c r="I584" s="47"/>
    </row>
    <row r="585" spans="1:9">
      <c r="A585" s="5" t="s">
        <v>494</v>
      </c>
      <c r="B585" s="5"/>
      <c r="C585" s="47">
        <v>2.085</v>
      </c>
      <c r="I585" s="47"/>
    </row>
    <row r="586" spans="1:9">
      <c r="A586" s="5" t="s">
        <v>495</v>
      </c>
      <c r="B586" s="5"/>
      <c r="C586" s="47">
        <v>5.5600000000000005</v>
      </c>
      <c r="I586" s="47"/>
    </row>
    <row r="587" spans="1:9">
      <c r="A587" s="5" t="s">
        <v>496</v>
      </c>
      <c r="B587" s="5"/>
      <c r="C587" s="47">
        <v>2.7800000000000002</v>
      </c>
      <c r="I587" s="47"/>
    </row>
    <row r="588" spans="1:9">
      <c r="A588" s="5" t="s">
        <v>497</v>
      </c>
      <c r="B588" s="5"/>
      <c r="C588" s="47">
        <v>5.5600000000000005</v>
      </c>
      <c r="I588" s="47"/>
    </row>
    <row r="589" spans="1:9">
      <c r="A589" s="5" t="s">
        <v>498</v>
      </c>
      <c r="B589" s="5"/>
      <c r="C589" s="47">
        <v>4.4480000000000004</v>
      </c>
      <c r="I589" s="47"/>
    </row>
    <row r="590" spans="1:9">
      <c r="A590" s="5" t="s">
        <v>499</v>
      </c>
      <c r="B590" s="5"/>
      <c r="C590" s="47">
        <v>4.726</v>
      </c>
      <c r="I590" s="47"/>
    </row>
    <row r="591" spans="1:9">
      <c r="A591" s="5" t="s">
        <v>500</v>
      </c>
      <c r="B591" s="5"/>
      <c r="C591" s="47">
        <v>3.4055</v>
      </c>
      <c r="I591" s="47"/>
    </row>
    <row r="592" spans="1:9">
      <c r="A592" s="5" t="s">
        <v>501</v>
      </c>
      <c r="B592" s="5"/>
      <c r="C592" s="47">
        <v>5.5600000000000005</v>
      </c>
      <c r="I592" s="47"/>
    </row>
    <row r="593" spans="1:9">
      <c r="A593" s="5" t="s">
        <v>502</v>
      </c>
      <c r="B593" s="5"/>
      <c r="C593" s="47">
        <v>5.5600000000000005</v>
      </c>
      <c r="I593" s="47"/>
    </row>
    <row r="594" spans="1:9">
      <c r="A594" s="5" t="s">
        <v>503</v>
      </c>
      <c r="B594" s="5"/>
      <c r="C594" s="47">
        <v>5.8727499999999999</v>
      </c>
      <c r="I594" s="47"/>
    </row>
    <row r="595" spans="1:9">
      <c r="A595" s="5" t="s">
        <v>504</v>
      </c>
      <c r="B595" s="5"/>
      <c r="C595" s="47">
        <v>22.90025</v>
      </c>
      <c r="I595" s="47"/>
    </row>
    <row r="596" spans="1:9">
      <c r="A596" s="5" t="s">
        <v>505</v>
      </c>
      <c r="B596" s="5"/>
      <c r="C596" s="47">
        <v>13.6915</v>
      </c>
      <c r="I596" s="47"/>
    </row>
    <row r="597" spans="1:9">
      <c r="A597" s="5" t="s">
        <v>506</v>
      </c>
      <c r="B597" s="5"/>
      <c r="C597" s="47">
        <v>5.5600000000000005</v>
      </c>
      <c r="I597" s="47"/>
    </row>
    <row r="598" spans="1:9">
      <c r="A598" s="5" t="s">
        <v>507</v>
      </c>
      <c r="B598" s="5"/>
      <c r="C598" s="47">
        <v>4.4480000000000004</v>
      </c>
      <c r="I598" s="47"/>
    </row>
    <row r="599" spans="1:9">
      <c r="A599" s="5" t="s">
        <v>508</v>
      </c>
      <c r="B599" s="5"/>
      <c r="C599" s="47">
        <v>3.4402500000000003</v>
      </c>
      <c r="I599" s="47"/>
    </row>
    <row r="600" spans="1:9">
      <c r="A600" s="5" t="s">
        <v>509</v>
      </c>
      <c r="B600" s="5"/>
      <c r="C600" s="47">
        <v>3.4402500000000003</v>
      </c>
      <c r="I600" s="47"/>
    </row>
    <row r="601" spans="1:9">
      <c r="A601" s="5" t="s">
        <v>510</v>
      </c>
      <c r="B601" s="5"/>
      <c r="C601" s="47">
        <v>5.5600000000000005</v>
      </c>
      <c r="I601" s="47"/>
    </row>
    <row r="602" spans="1:9">
      <c r="A602" s="5" t="s">
        <v>511</v>
      </c>
      <c r="B602" s="5"/>
      <c r="C602" s="47">
        <v>5.5600000000000005</v>
      </c>
      <c r="I602" s="47"/>
    </row>
    <row r="603" spans="1:9">
      <c r="A603" s="5" t="s">
        <v>512</v>
      </c>
      <c r="B603" s="5"/>
      <c r="C603" s="47">
        <v>5.5600000000000005</v>
      </c>
      <c r="I603" s="47"/>
    </row>
    <row r="604" spans="1:9">
      <c r="A604" s="5" t="s">
        <v>513</v>
      </c>
      <c r="B604" s="5"/>
      <c r="C604" s="47">
        <v>2.5367500000000001</v>
      </c>
      <c r="I604" s="47"/>
    </row>
    <row r="605" spans="1:9">
      <c r="A605" s="5" t="s">
        <v>514</v>
      </c>
      <c r="B605" s="5"/>
      <c r="C605" s="47">
        <v>5.5600000000000005</v>
      </c>
      <c r="I605" s="47"/>
    </row>
    <row r="606" spans="1:9">
      <c r="A606" s="5" t="s">
        <v>515</v>
      </c>
      <c r="B606" s="5"/>
      <c r="C606" s="47">
        <v>7.4712500000000004</v>
      </c>
      <c r="I606" s="47"/>
    </row>
    <row r="607" spans="1:9">
      <c r="A607" s="5" t="s">
        <v>516</v>
      </c>
      <c r="B607" s="5"/>
      <c r="C607" s="47">
        <v>5.5600000000000005</v>
      </c>
      <c r="I607" s="47"/>
    </row>
    <row r="608" spans="1:9">
      <c r="A608" s="5" t="s">
        <v>516</v>
      </c>
      <c r="B608" s="5"/>
      <c r="C608" s="47">
        <v>12.8575</v>
      </c>
      <c r="I608" s="47"/>
    </row>
    <row r="609" spans="1:9">
      <c r="A609" s="5" t="s">
        <v>517</v>
      </c>
      <c r="B609" s="5"/>
      <c r="C609" s="47">
        <v>5.5600000000000005</v>
      </c>
      <c r="I609" s="47"/>
    </row>
    <row r="610" spans="1:9">
      <c r="A610" s="5" t="s">
        <v>518</v>
      </c>
      <c r="B610" s="5"/>
      <c r="C610" s="47">
        <v>6.8109999999999999</v>
      </c>
      <c r="I610" s="47"/>
    </row>
    <row r="611" spans="1:9">
      <c r="A611" s="5" t="s">
        <v>519</v>
      </c>
      <c r="B611" s="5"/>
      <c r="C611" s="47">
        <v>4.4480000000000004</v>
      </c>
      <c r="I611" s="47"/>
    </row>
    <row r="612" spans="1:9">
      <c r="A612" s="5" t="s">
        <v>520</v>
      </c>
      <c r="B612" s="5"/>
      <c r="C612" s="47">
        <v>3.8572500000000001</v>
      </c>
      <c r="I612" s="47"/>
    </row>
    <row r="613" spans="1:9">
      <c r="A613" s="5" t="s">
        <v>521</v>
      </c>
      <c r="B613" s="5"/>
      <c r="C613" s="47">
        <v>4.3784999999999998</v>
      </c>
      <c r="I613" s="47"/>
    </row>
    <row r="614" spans="1:9">
      <c r="A614" s="5" t="s">
        <v>522</v>
      </c>
      <c r="B614" s="5"/>
      <c r="C614" s="47">
        <v>9.3825000000000003</v>
      </c>
      <c r="I614" s="47"/>
    </row>
    <row r="615" spans="1:9">
      <c r="A615" s="5" t="s">
        <v>523</v>
      </c>
      <c r="B615" s="5"/>
      <c r="C615" s="47">
        <v>3.4402500000000003</v>
      </c>
      <c r="I615" s="47"/>
    </row>
    <row r="616" spans="1:9">
      <c r="A616" s="5" t="s">
        <v>524</v>
      </c>
      <c r="B616" s="5"/>
      <c r="C616" s="47">
        <v>5.7337499999999997</v>
      </c>
      <c r="I616" s="47"/>
    </row>
    <row r="617" spans="1:9">
      <c r="A617" s="5" t="s">
        <v>525</v>
      </c>
      <c r="B617" s="5"/>
      <c r="C617" s="47">
        <v>11.120000000000001</v>
      </c>
      <c r="I617" s="47"/>
    </row>
    <row r="618" spans="1:9">
      <c r="A618" s="5" t="s">
        <v>526</v>
      </c>
      <c r="B618" s="5"/>
      <c r="C618" s="47">
        <v>5.5600000000000005</v>
      </c>
      <c r="I618" s="47"/>
    </row>
    <row r="619" spans="1:9">
      <c r="A619" s="5" t="s">
        <v>527</v>
      </c>
      <c r="B619" s="5"/>
      <c r="C619" s="47">
        <v>5.5600000000000005</v>
      </c>
      <c r="I619" s="47"/>
    </row>
    <row r="620" spans="1:9">
      <c r="A620" s="5" t="s">
        <v>528</v>
      </c>
      <c r="B620" s="5"/>
      <c r="C620" s="47">
        <v>9.0002499999999994</v>
      </c>
      <c r="I620" s="47"/>
    </row>
    <row r="621" spans="1:9">
      <c r="A621" s="5" t="s">
        <v>529</v>
      </c>
      <c r="B621" s="5"/>
      <c r="C621" s="47">
        <v>5.5600000000000005</v>
      </c>
      <c r="I621" s="47"/>
    </row>
    <row r="622" spans="1:9">
      <c r="A622" s="5" t="s">
        <v>530</v>
      </c>
      <c r="B622" s="5"/>
      <c r="C622" s="47">
        <v>9.0002499999999994</v>
      </c>
      <c r="I622" s="47"/>
    </row>
    <row r="623" spans="1:9">
      <c r="A623" s="5" t="s">
        <v>531</v>
      </c>
      <c r="B623" s="5"/>
      <c r="C623" s="47">
        <v>9.3825000000000003</v>
      </c>
      <c r="I623" s="47"/>
    </row>
    <row r="624" spans="1:9">
      <c r="A624" s="5" t="s">
        <v>532</v>
      </c>
      <c r="B624" s="5"/>
      <c r="C624" s="47">
        <v>6.0812499999999998</v>
      </c>
      <c r="I624" s="47"/>
    </row>
    <row r="625" spans="1:9">
      <c r="A625" s="5" t="s">
        <v>533</v>
      </c>
      <c r="B625" s="5"/>
      <c r="C625" s="47">
        <v>3.5097499999999999</v>
      </c>
      <c r="I625" s="47"/>
    </row>
    <row r="626" spans="1:9">
      <c r="A626" s="5" t="s">
        <v>534</v>
      </c>
      <c r="B626" s="5"/>
      <c r="C626" s="47">
        <v>5.5600000000000005</v>
      </c>
      <c r="I626" s="47"/>
    </row>
    <row r="627" spans="1:9">
      <c r="A627" s="5" t="s">
        <v>534</v>
      </c>
      <c r="B627" s="5"/>
      <c r="C627" s="47">
        <v>13.343999999999999</v>
      </c>
      <c r="I627" s="47"/>
    </row>
    <row r="628" spans="1:9">
      <c r="A628" s="5" t="s">
        <v>534</v>
      </c>
      <c r="B628" s="5"/>
      <c r="C628" s="47">
        <v>17.201250000000002</v>
      </c>
      <c r="I628" s="47"/>
    </row>
    <row r="629" spans="1:9">
      <c r="A629" s="5" t="s">
        <v>535</v>
      </c>
      <c r="B629" s="5"/>
      <c r="C629" s="47">
        <v>5.282</v>
      </c>
      <c r="I629" s="47"/>
    </row>
    <row r="630" spans="1:9">
      <c r="A630" s="5" t="s">
        <v>536</v>
      </c>
      <c r="B630" s="5"/>
      <c r="C630" s="47">
        <v>2.7800000000000002</v>
      </c>
      <c r="I630" s="47"/>
    </row>
    <row r="631" spans="1:9">
      <c r="A631" s="5" t="s">
        <v>537</v>
      </c>
      <c r="B631" s="5"/>
      <c r="C631" s="47">
        <v>3.8919999999999999</v>
      </c>
      <c r="I631" s="47"/>
    </row>
    <row r="632" spans="1:9">
      <c r="A632" s="5" t="s">
        <v>538</v>
      </c>
      <c r="B632" s="5"/>
      <c r="C632" s="47">
        <v>1.42475</v>
      </c>
      <c r="I632" s="47"/>
    </row>
    <row r="633" spans="1:9">
      <c r="A633" s="5" t="s">
        <v>539</v>
      </c>
      <c r="B633" s="5"/>
      <c r="C633" s="47">
        <v>5.5600000000000005</v>
      </c>
      <c r="I633" s="47"/>
    </row>
    <row r="634" spans="1:9">
      <c r="A634" s="5" t="s">
        <v>540</v>
      </c>
      <c r="B634" s="5"/>
      <c r="C634" s="47">
        <v>11.120000000000001</v>
      </c>
      <c r="I634" s="47"/>
    </row>
    <row r="635" spans="1:9">
      <c r="A635" s="5" t="s">
        <v>541</v>
      </c>
      <c r="B635" s="5"/>
      <c r="C635" s="47">
        <v>7.74925</v>
      </c>
      <c r="I635" s="47"/>
    </row>
    <row r="636" spans="1:9">
      <c r="A636" s="5" t="s">
        <v>542</v>
      </c>
      <c r="B636" s="5"/>
      <c r="C636" s="47">
        <v>5.5600000000000005</v>
      </c>
      <c r="I636" s="47"/>
    </row>
    <row r="637" spans="1:9">
      <c r="A637" s="5" t="s">
        <v>543</v>
      </c>
      <c r="B637" s="5"/>
      <c r="C637" s="47">
        <v>5.5600000000000005</v>
      </c>
      <c r="I637" s="47"/>
    </row>
    <row r="638" spans="1:9">
      <c r="A638" s="5" t="s">
        <v>544</v>
      </c>
      <c r="B638" s="5"/>
      <c r="C638" s="47">
        <v>6.8805000000000005</v>
      </c>
      <c r="I638" s="47"/>
    </row>
    <row r="639" spans="1:9">
      <c r="A639" s="5" t="s">
        <v>545</v>
      </c>
      <c r="B639" s="5"/>
      <c r="C639" s="47">
        <v>2.6062500000000002</v>
      </c>
      <c r="I639" s="47"/>
    </row>
    <row r="640" spans="1:9">
      <c r="A640" s="5" t="s">
        <v>546</v>
      </c>
      <c r="B640" s="5"/>
      <c r="C640" s="47">
        <v>0.52124999999999999</v>
      </c>
      <c r="I640" s="47"/>
    </row>
    <row r="641" spans="1:9">
      <c r="A641" s="5" t="s">
        <v>546</v>
      </c>
      <c r="B641" s="5"/>
      <c r="C641" s="47">
        <v>5.5600000000000005</v>
      </c>
      <c r="I641" s="47"/>
    </row>
    <row r="642" spans="1:9">
      <c r="A642" s="5" t="s">
        <v>546</v>
      </c>
      <c r="B642" s="5"/>
      <c r="C642" s="47">
        <v>7.7145000000000001</v>
      </c>
      <c r="I642" s="47"/>
    </row>
    <row r="643" spans="1:9">
      <c r="A643" s="5" t="s">
        <v>547</v>
      </c>
      <c r="B643" s="5"/>
      <c r="C643" s="47">
        <v>2.5367500000000001</v>
      </c>
      <c r="I643" s="47"/>
    </row>
    <row r="644" spans="1:9">
      <c r="A644" s="5" t="s">
        <v>547</v>
      </c>
      <c r="B644" s="5"/>
      <c r="C644" s="47">
        <v>3.6487500000000002</v>
      </c>
      <c r="I644" s="47"/>
    </row>
    <row r="645" spans="1:9">
      <c r="A645" s="5" t="s">
        <v>547</v>
      </c>
      <c r="B645" s="5"/>
      <c r="C645" s="47">
        <v>16.367250000000002</v>
      </c>
      <c r="I645" s="47"/>
    </row>
    <row r="646" spans="1:9">
      <c r="A646" s="5" t="s">
        <v>548</v>
      </c>
      <c r="B646" s="5"/>
      <c r="C646" s="47">
        <v>5.5600000000000005</v>
      </c>
      <c r="I646" s="47"/>
    </row>
    <row r="647" spans="1:9">
      <c r="A647" s="5" t="s">
        <v>549</v>
      </c>
      <c r="B647" s="5"/>
      <c r="C647" s="47">
        <v>7.2793999999999999</v>
      </c>
      <c r="I647" s="47"/>
    </row>
    <row r="648" spans="1:9">
      <c r="A648" s="5" t="s">
        <v>550</v>
      </c>
      <c r="B648" s="5"/>
      <c r="C648" s="47">
        <v>3.8225000000000002</v>
      </c>
      <c r="I648" s="47"/>
    </row>
    <row r="649" spans="1:9">
      <c r="A649" s="5" t="s">
        <v>551</v>
      </c>
      <c r="B649" s="5"/>
      <c r="C649" s="47">
        <v>3.8225000000000002</v>
      </c>
      <c r="I649" s="47"/>
    </row>
    <row r="650" spans="1:9">
      <c r="A650" s="5" t="s">
        <v>552</v>
      </c>
      <c r="B650" s="5"/>
      <c r="C650" s="47">
        <v>3.4055</v>
      </c>
      <c r="I650" s="47"/>
    </row>
    <row r="651" spans="1:9">
      <c r="A651" s="5" t="s">
        <v>553</v>
      </c>
      <c r="B651" s="5"/>
      <c r="C651" s="47">
        <v>5.5600000000000005</v>
      </c>
      <c r="I651" s="47"/>
    </row>
    <row r="652" spans="1:9">
      <c r="A652" s="5" t="s">
        <v>554</v>
      </c>
      <c r="B652" s="5"/>
      <c r="C652" s="47">
        <v>10.04275</v>
      </c>
      <c r="I652" s="47"/>
    </row>
    <row r="653" spans="1:9">
      <c r="A653" s="5" t="s">
        <v>555</v>
      </c>
      <c r="B653" s="5"/>
      <c r="C653" s="47">
        <v>5.5600000000000005</v>
      </c>
      <c r="I653" s="47"/>
    </row>
    <row r="654" spans="1:9">
      <c r="A654" s="5" t="s">
        <v>556</v>
      </c>
      <c r="B654" s="5"/>
      <c r="C654" s="47">
        <v>2.7680000000000002</v>
      </c>
      <c r="I654" s="47"/>
    </row>
    <row r="655" spans="1:9">
      <c r="A655" s="5" t="s">
        <v>557</v>
      </c>
      <c r="B655" s="5"/>
      <c r="C655" s="47">
        <v>5.5600000000000005</v>
      </c>
      <c r="I655" s="47"/>
    </row>
    <row r="656" spans="1:9">
      <c r="A656" s="5" t="s">
        <v>558</v>
      </c>
      <c r="B656" s="5"/>
      <c r="C656" s="47">
        <v>3.4402500000000003</v>
      </c>
      <c r="I656" s="47"/>
    </row>
    <row r="657" spans="1:9">
      <c r="A657" s="5" t="s">
        <v>559</v>
      </c>
      <c r="B657" s="5"/>
      <c r="C657" s="47">
        <v>1.9112500000000001</v>
      </c>
      <c r="I657" s="47"/>
    </row>
    <row r="658" spans="1:9">
      <c r="A658" s="5" t="s">
        <v>559</v>
      </c>
      <c r="B658" s="5"/>
      <c r="C658" s="47">
        <v>5.9770000000000003</v>
      </c>
      <c r="I658" s="47"/>
    </row>
    <row r="659" spans="1:9">
      <c r="A659" s="5" t="s">
        <v>560</v>
      </c>
      <c r="B659" s="5"/>
      <c r="C659" s="47">
        <v>8.7222500000000007</v>
      </c>
      <c r="I659" s="47"/>
    </row>
    <row r="660" spans="1:9">
      <c r="A660" s="5" t="s">
        <v>561</v>
      </c>
      <c r="B660" s="5"/>
      <c r="C660" s="47">
        <v>3.4402500000000003</v>
      </c>
      <c r="I660" s="47"/>
    </row>
    <row r="661" spans="1:9">
      <c r="A661" s="5" t="s">
        <v>561</v>
      </c>
      <c r="B661" s="5"/>
      <c r="C661" s="47">
        <v>5.5600000000000005</v>
      </c>
      <c r="I661" s="47"/>
    </row>
    <row r="662" spans="1:9">
      <c r="A662" s="5" t="s">
        <v>562</v>
      </c>
      <c r="B662" s="5"/>
      <c r="C662" s="47">
        <v>3.4750000000000001</v>
      </c>
      <c r="I662" s="47"/>
    </row>
    <row r="663" spans="1:9">
      <c r="A663" s="5" t="s">
        <v>563</v>
      </c>
      <c r="B663" s="5"/>
      <c r="C663" s="47">
        <v>3.4750000000000001</v>
      </c>
      <c r="I663" s="47"/>
    </row>
    <row r="664" spans="1:9">
      <c r="A664" s="5" t="s">
        <v>564</v>
      </c>
      <c r="B664" s="5"/>
      <c r="C664" s="47">
        <v>3.4055</v>
      </c>
      <c r="I664" s="47"/>
    </row>
    <row r="665" spans="1:9">
      <c r="A665" s="5" t="s">
        <v>565</v>
      </c>
      <c r="B665" s="5"/>
      <c r="C665" s="47">
        <v>3.9615</v>
      </c>
      <c r="I665" s="47"/>
    </row>
    <row r="666" spans="1:9">
      <c r="A666" s="5" t="s">
        <v>566</v>
      </c>
      <c r="B666" s="5"/>
      <c r="C666" s="47">
        <v>11.120000000000001</v>
      </c>
      <c r="I666" s="47"/>
    </row>
    <row r="667" spans="1:9">
      <c r="A667" s="5" t="s">
        <v>567</v>
      </c>
      <c r="B667" s="5"/>
      <c r="C667" s="47">
        <v>2.5714999999999999</v>
      </c>
      <c r="I667" s="47"/>
    </row>
    <row r="668" spans="1:9">
      <c r="A668" s="5" t="s">
        <v>568</v>
      </c>
      <c r="B668" s="5"/>
      <c r="C668" s="47">
        <v>4.2742500000000003</v>
      </c>
      <c r="I668" s="47"/>
    </row>
    <row r="669" spans="1:9">
      <c r="A669" s="5" t="s">
        <v>569</v>
      </c>
      <c r="B669" s="5"/>
      <c r="C669" s="47">
        <v>2.5714999999999999</v>
      </c>
      <c r="I669" s="47"/>
    </row>
    <row r="670" spans="1:9">
      <c r="A670" s="5" t="s">
        <v>570</v>
      </c>
      <c r="B670" s="5"/>
      <c r="C670" s="47">
        <v>5.5600000000000005</v>
      </c>
      <c r="I670" s="47"/>
    </row>
    <row r="671" spans="1:9">
      <c r="A671" s="5" t="s">
        <v>571</v>
      </c>
      <c r="B671" s="5"/>
      <c r="C671" s="47">
        <v>3.1970000000000001</v>
      </c>
      <c r="I671" s="47"/>
    </row>
    <row r="672" spans="1:9">
      <c r="A672" s="5" t="s">
        <v>572</v>
      </c>
      <c r="B672" s="5"/>
      <c r="C672" s="47">
        <v>4.4480000000000004</v>
      </c>
      <c r="I672" s="47"/>
    </row>
    <row r="673" spans="1:9">
      <c r="A673" s="5" t="s">
        <v>573</v>
      </c>
      <c r="B673" s="5"/>
      <c r="C673" s="47">
        <v>4.4827500000000002</v>
      </c>
      <c r="I673" s="47"/>
    </row>
    <row r="674" spans="1:9">
      <c r="A674" s="5" t="s">
        <v>574</v>
      </c>
      <c r="B674" s="5"/>
      <c r="C674" s="47">
        <v>5.5600000000000005</v>
      </c>
      <c r="I674" s="47"/>
    </row>
    <row r="675" spans="1:9">
      <c r="A675" s="5" t="s">
        <v>575</v>
      </c>
      <c r="B675" s="5"/>
      <c r="C675" s="47">
        <v>5.5600000000000005</v>
      </c>
      <c r="I675" s="47"/>
    </row>
    <row r="676" spans="1:9">
      <c r="A676" s="5" t="s">
        <v>576</v>
      </c>
      <c r="B676" s="5"/>
      <c r="C676" s="47">
        <v>10.842000000000001</v>
      </c>
      <c r="I676" s="47"/>
    </row>
    <row r="677" spans="1:9">
      <c r="A677" s="5" t="s">
        <v>577</v>
      </c>
      <c r="B677" s="5"/>
      <c r="C677" s="47">
        <v>3.4750000000000001</v>
      </c>
      <c r="I677" s="47"/>
    </row>
    <row r="678" spans="1:9">
      <c r="A678" s="5" t="s">
        <v>578</v>
      </c>
      <c r="B678" s="5"/>
      <c r="C678" s="47">
        <v>20.016000000000002</v>
      </c>
      <c r="I678" s="47"/>
    </row>
    <row r="679" spans="1:9">
      <c r="A679" s="5" t="s">
        <v>579</v>
      </c>
      <c r="B679" s="5"/>
      <c r="C679" s="47">
        <v>1.2510000000000001</v>
      </c>
      <c r="I679" s="47"/>
    </row>
    <row r="680" spans="1:9">
      <c r="A680" s="5" t="s">
        <v>579</v>
      </c>
      <c r="B680" s="5"/>
      <c r="C680" s="47">
        <v>5.1429999999999998</v>
      </c>
      <c r="I680" s="47"/>
    </row>
    <row r="681" spans="1:9">
      <c r="A681" s="5" t="s">
        <v>579</v>
      </c>
      <c r="B681" s="5"/>
      <c r="C681" s="47">
        <v>5.3514999999999997</v>
      </c>
      <c r="I681" s="47"/>
    </row>
    <row r="682" spans="1:9">
      <c r="A682" s="5" t="s">
        <v>580</v>
      </c>
      <c r="B682" s="5"/>
      <c r="C682" s="47">
        <v>10.9115</v>
      </c>
      <c r="I682" s="47"/>
    </row>
    <row r="683" spans="1:9">
      <c r="A683" s="5" t="s">
        <v>581</v>
      </c>
      <c r="B683" s="5"/>
      <c r="C683" s="47">
        <v>5.10825</v>
      </c>
      <c r="I683" s="47"/>
    </row>
    <row r="684" spans="1:9">
      <c r="A684" s="5" t="s">
        <v>582</v>
      </c>
      <c r="B684" s="5"/>
      <c r="C684" s="47">
        <v>4.726</v>
      </c>
      <c r="I684" s="47"/>
    </row>
    <row r="685" spans="1:9">
      <c r="A685" s="5" t="s">
        <v>583</v>
      </c>
      <c r="B685" s="5"/>
      <c r="C685" s="47">
        <v>5.5600000000000005</v>
      </c>
      <c r="I685" s="47"/>
    </row>
    <row r="686" spans="1:9">
      <c r="A686" s="5" t="s">
        <v>584</v>
      </c>
      <c r="B686" s="5"/>
      <c r="C686" s="47">
        <v>6.2549999999999999</v>
      </c>
      <c r="I686" s="47"/>
    </row>
    <row r="687" spans="1:9">
      <c r="A687" s="5" t="s">
        <v>585</v>
      </c>
      <c r="B687" s="5"/>
      <c r="C687" s="47">
        <v>0.72975000000000001</v>
      </c>
      <c r="I687" s="47"/>
    </row>
    <row r="688" spans="1:9">
      <c r="A688" s="5" t="s">
        <v>585</v>
      </c>
      <c r="B688" s="5"/>
      <c r="C688" s="47">
        <v>5.5600000000000005</v>
      </c>
      <c r="I688" s="47"/>
    </row>
    <row r="689" spans="1:9">
      <c r="A689" s="5" t="s">
        <v>585</v>
      </c>
      <c r="B689" s="5"/>
      <c r="C689" s="47">
        <v>6.6719999999999997</v>
      </c>
      <c r="I689" s="47"/>
    </row>
    <row r="690" spans="1:9">
      <c r="A690" s="5" t="s">
        <v>586</v>
      </c>
      <c r="B690" s="5"/>
      <c r="C690" s="47">
        <v>10.39025</v>
      </c>
      <c r="I690" s="47"/>
    </row>
    <row r="691" spans="1:9">
      <c r="A691" s="5" t="s">
        <v>587</v>
      </c>
      <c r="B691" s="5"/>
      <c r="C691" s="47">
        <v>5.5600000000000005</v>
      </c>
      <c r="I691" s="47"/>
    </row>
    <row r="692" spans="1:9">
      <c r="A692" s="5" t="s">
        <v>588</v>
      </c>
      <c r="B692" s="5"/>
      <c r="C692" s="47">
        <v>16.714749999999999</v>
      </c>
      <c r="I692" s="47"/>
    </row>
    <row r="693" spans="1:9">
      <c r="A693" s="5" t="s">
        <v>589</v>
      </c>
      <c r="B693" s="5"/>
      <c r="C693" s="47">
        <v>3.6487500000000002</v>
      </c>
      <c r="I693" s="47"/>
    </row>
    <row r="694" spans="1:9">
      <c r="A694" s="5" t="s">
        <v>590</v>
      </c>
      <c r="B694" s="5"/>
      <c r="C694" s="47">
        <v>5.5600000000000005</v>
      </c>
      <c r="I694" s="47"/>
    </row>
    <row r="695" spans="1:9">
      <c r="A695" s="5" t="s">
        <v>591</v>
      </c>
      <c r="B695" s="5"/>
      <c r="C695" s="47">
        <v>5.5600000000000005</v>
      </c>
      <c r="I695" s="47"/>
    </row>
    <row r="696" spans="1:9">
      <c r="A696" s="5" t="s">
        <v>592</v>
      </c>
      <c r="B696" s="5"/>
      <c r="C696" s="47">
        <v>9.417250000000001</v>
      </c>
      <c r="I696" s="47"/>
    </row>
    <row r="697" spans="1:9">
      <c r="A697" s="5" t="s">
        <v>593</v>
      </c>
      <c r="B697" s="5"/>
      <c r="C697" s="47">
        <v>5.5600000000000005</v>
      </c>
      <c r="I697" s="47"/>
    </row>
    <row r="698" spans="1:9">
      <c r="A698" s="5" t="s">
        <v>594</v>
      </c>
      <c r="B698" s="5"/>
      <c r="C698" s="47">
        <v>7.8535000000000004</v>
      </c>
      <c r="I698" s="47"/>
    </row>
    <row r="699" spans="1:9">
      <c r="A699" s="5" t="s">
        <v>595</v>
      </c>
      <c r="B699" s="5"/>
      <c r="C699" s="47">
        <v>5.5600000000000005</v>
      </c>
      <c r="I699" s="47"/>
    </row>
    <row r="700" spans="1:9">
      <c r="A700" s="5" t="s">
        <v>596</v>
      </c>
      <c r="B700" s="5"/>
      <c r="C700" s="47">
        <v>9.0002499999999994</v>
      </c>
      <c r="I700" s="47"/>
    </row>
    <row r="701" spans="1:9">
      <c r="A701" s="5" t="s">
        <v>597</v>
      </c>
      <c r="B701" s="5"/>
      <c r="C701" s="47">
        <v>5.5600000000000005</v>
      </c>
      <c r="I701" s="47"/>
    </row>
    <row r="702" spans="1:9">
      <c r="A702" s="5" t="s">
        <v>598</v>
      </c>
      <c r="B702" s="5"/>
      <c r="C702" s="47">
        <v>5.5600000000000005</v>
      </c>
      <c r="I702" s="47"/>
    </row>
    <row r="703" spans="1:9">
      <c r="A703" s="5" t="s">
        <v>599</v>
      </c>
      <c r="B703" s="5"/>
      <c r="C703" s="47">
        <v>3.8225000000000002</v>
      </c>
      <c r="I703" s="47"/>
    </row>
    <row r="704" spans="1:9">
      <c r="A704" s="5" t="s">
        <v>600</v>
      </c>
      <c r="B704" s="5"/>
      <c r="C704" s="47">
        <v>3.9962500000000003</v>
      </c>
      <c r="I704" s="47"/>
    </row>
    <row r="705" spans="1:9">
      <c r="A705" s="5" t="s">
        <v>601</v>
      </c>
      <c r="B705" s="5"/>
      <c r="C705" s="47">
        <v>5.5600000000000005</v>
      </c>
      <c r="I705" s="47"/>
    </row>
    <row r="706" spans="1:9">
      <c r="A706" s="5" t="s">
        <v>602</v>
      </c>
      <c r="B706" s="5"/>
      <c r="C706" s="47">
        <v>5.0735000000000001</v>
      </c>
      <c r="I706" s="47"/>
    </row>
    <row r="707" spans="1:9">
      <c r="A707" s="5" t="s">
        <v>602</v>
      </c>
      <c r="B707" s="5"/>
      <c r="C707" s="47">
        <v>10.702999999999999</v>
      </c>
      <c r="I707" s="47"/>
    </row>
    <row r="708" spans="1:9">
      <c r="A708" s="5" t="s">
        <v>603</v>
      </c>
      <c r="B708" s="5"/>
      <c r="C708" s="47">
        <v>5.5600000000000005</v>
      </c>
      <c r="I708" s="47"/>
    </row>
    <row r="709" spans="1:9">
      <c r="A709" s="5" t="s">
        <v>604</v>
      </c>
      <c r="B709" s="5"/>
      <c r="C709" s="47">
        <v>3.57925</v>
      </c>
      <c r="I709" s="47"/>
    </row>
    <row r="710" spans="1:9">
      <c r="A710" s="5" t="s">
        <v>605</v>
      </c>
      <c r="B710" s="5"/>
      <c r="C710" s="47">
        <v>3.3707500000000001</v>
      </c>
      <c r="I710" s="47"/>
    </row>
    <row r="711" spans="1:9">
      <c r="A711" s="5" t="s">
        <v>606</v>
      </c>
      <c r="B711" s="5"/>
      <c r="C711" s="47">
        <v>3.30125</v>
      </c>
      <c r="I711" s="47"/>
    </row>
    <row r="712" spans="1:9">
      <c r="A712" s="5" t="s">
        <v>607</v>
      </c>
      <c r="B712" s="5"/>
      <c r="C712" s="47">
        <v>4.2395000000000005</v>
      </c>
      <c r="I712" s="47"/>
    </row>
    <row r="713" spans="1:9">
      <c r="A713" s="5" t="s">
        <v>608</v>
      </c>
      <c r="B713" s="5"/>
      <c r="C713" s="47">
        <v>3.1970000000000001</v>
      </c>
      <c r="I713" s="47"/>
    </row>
    <row r="714" spans="1:9">
      <c r="A714" s="5" t="s">
        <v>609</v>
      </c>
      <c r="B714" s="5"/>
      <c r="C714" s="47">
        <v>2.641</v>
      </c>
      <c r="I714" s="47"/>
    </row>
    <row r="715" spans="1:9">
      <c r="A715" s="5" t="s">
        <v>610</v>
      </c>
      <c r="B715" s="5"/>
      <c r="C715" s="47">
        <v>3.3750999999999998</v>
      </c>
      <c r="I715" s="47"/>
    </row>
    <row r="716" spans="1:9">
      <c r="A716" s="5" t="s">
        <v>611</v>
      </c>
      <c r="B716" s="5"/>
      <c r="C716" s="47">
        <v>2.5714999999999999</v>
      </c>
      <c r="I716" s="47"/>
    </row>
    <row r="717" spans="1:9">
      <c r="A717" s="5" t="s">
        <v>612</v>
      </c>
      <c r="B717" s="5"/>
      <c r="C717" s="47">
        <v>9.0002499999999994</v>
      </c>
      <c r="I717" s="47"/>
    </row>
    <row r="718" spans="1:9">
      <c r="A718" s="5" t="s">
        <v>613</v>
      </c>
      <c r="B718" s="5"/>
      <c r="C718" s="47">
        <v>14.178000000000001</v>
      </c>
      <c r="I718" s="47"/>
    </row>
    <row r="719" spans="1:9">
      <c r="A719" s="5" t="s">
        <v>614</v>
      </c>
      <c r="B719" s="5"/>
      <c r="C719" s="47">
        <v>3.4055</v>
      </c>
      <c r="I719" s="47"/>
    </row>
    <row r="720" spans="1:9">
      <c r="A720" s="5" t="s">
        <v>615</v>
      </c>
      <c r="B720" s="5"/>
      <c r="C720" s="47">
        <v>1.3900000000000001</v>
      </c>
      <c r="I720" s="47"/>
    </row>
    <row r="721" spans="1:9">
      <c r="A721" s="5" t="s">
        <v>615</v>
      </c>
      <c r="B721" s="5"/>
      <c r="C721" s="47">
        <v>3.4055</v>
      </c>
      <c r="I721" s="47"/>
    </row>
    <row r="722" spans="1:9">
      <c r="A722" s="5" t="s">
        <v>616</v>
      </c>
      <c r="B722" s="5"/>
      <c r="C722" s="47">
        <v>3.4750000000000001</v>
      </c>
      <c r="I722" s="47"/>
    </row>
    <row r="723" spans="1:9">
      <c r="A723" s="5" t="s">
        <v>617</v>
      </c>
      <c r="B723" s="5"/>
      <c r="C723" s="47">
        <v>5.5600000000000005</v>
      </c>
      <c r="I723" s="47"/>
    </row>
    <row r="724" spans="1:9">
      <c r="A724" s="5" t="s">
        <v>618</v>
      </c>
      <c r="B724" s="5"/>
      <c r="C724" s="47">
        <v>11.398</v>
      </c>
      <c r="I724" s="47"/>
    </row>
    <row r="725" spans="1:9">
      <c r="A725" s="5" t="s">
        <v>619</v>
      </c>
      <c r="B725" s="5"/>
      <c r="C725" s="47">
        <v>5.5600000000000005</v>
      </c>
      <c r="I725" s="47"/>
    </row>
    <row r="726" spans="1:9">
      <c r="A726" s="5" t="s">
        <v>620</v>
      </c>
      <c r="B726" s="5"/>
      <c r="C726" s="47">
        <v>5.5600000000000005</v>
      </c>
      <c r="I726" s="47"/>
    </row>
    <row r="727" spans="1:9">
      <c r="A727" s="5" t="s">
        <v>621</v>
      </c>
      <c r="B727" s="5"/>
      <c r="C727" s="47">
        <v>2.9885000000000002</v>
      </c>
      <c r="I727" s="47"/>
    </row>
    <row r="728" spans="1:9">
      <c r="A728" s="5" t="s">
        <v>621</v>
      </c>
      <c r="B728" s="5"/>
      <c r="C728" s="47">
        <v>5.5600000000000005</v>
      </c>
      <c r="I728" s="47"/>
    </row>
    <row r="729" spans="1:9">
      <c r="A729" s="5" t="s">
        <v>622</v>
      </c>
      <c r="B729" s="5"/>
      <c r="C729" s="47">
        <v>2.085</v>
      </c>
      <c r="I729" s="47"/>
    </row>
    <row r="730" spans="1:9">
      <c r="A730" s="5" t="s">
        <v>622</v>
      </c>
      <c r="B730" s="5"/>
      <c r="C730" s="47">
        <v>3.30125</v>
      </c>
      <c r="I730" s="47"/>
    </row>
    <row r="731" spans="1:9">
      <c r="A731" s="5" t="s">
        <v>622</v>
      </c>
      <c r="B731" s="5"/>
      <c r="C731" s="47">
        <v>3.3359999999999999</v>
      </c>
      <c r="I731" s="47"/>
    </row>
    <row r="732" spans="1:9">
      <c r="A732" s="5" t="s">
        <v>622</v>
      </c>
      <c r="B732" s="5"/>
      <c r="C732" s="47">
        <v>4.2742500000000003</v>
      </c>
      <c r="I732" s="47"/>
    </row>
    <row r="733" spans="1:9">
      <c r="A733" s="5" t="s">
        <v>622</v>
      </c>
      <c r="B733" s="5"/>
      <c r="C733" s="47">
        <v>4.726</v>
      </c>
      <c r="I733" s="47"/>
    </row>
    <row r="734" spans="1:9">
      <c r="A734" s="5" t="s">
        <v>622</v>
      </c>
      <c r="B734" s="5"/>
      <c r="C734" s="47">
        <v>5.1429999999999998</v>
      </c>
      <c r="I734" s="47"/>
    </row>
    <row r="735" spans="1:9">
      <c r="A735" s="5" t="s">
        <v>622</v>
      </c>
      <c r="B735" s="5"/>
      <c r="C735" s="47">
        <v>5.4210000000000003</v>
      </c>
      <c r="I735" s="47"/>
    </row>
    <row r="736" spans="1:9">
      <c r="A736" s="5" t="s">
        <v>622</v>
      </c>
      <c r="B736" s="5"/>
      <c r="C736" s="47">
        <v>5.5600000000000005</v>
      </c>
      <c r="I736" s="47"/>
    </row>
    <row r="737" spans="1:9">
      <c r="A737" s="5" t="s">
        <v>622</v>
      </c>
      <c r="B737" s="5"/>
      <c r="C737" s="47">
        <v>5.5600000000000005</v>
      </c>
      <c r="I737" s="47"/>
    </row>
    <row r="738" spans="1:9">
      <c r="A738" s="5" t="s">
        <v>622</v>
      </c>
      <c r="B738" s="5"/>
      <c r="C738" s="47">
        <v>5.6989999999999998</v>
      </c>
      <c r="I738" s="47"/>
    </row>
    <row r="739" spans="1:9">
      <c r="A739" s="5" t="s">
        <v>623</v>
      </c>
      <c r="B739" s="5"/>
      <c r="C739" s="47">
        <v>10.702999999999999</v>
      </c>
      <c r="I739" s="47"/>
    </row>
    <row r="740" spans="1:9">
      <c r="A740" s="5" t="s">
        <v>624</v>
      </c>
      <c r="B740" s="5"/>
      <c r="C740" s="47">
        <v>3.8919999999999999</v>
      </c>
      <c r="I740" s="47"/>
    </row>
    <row r="741" spans="1:9">
      <c r="A741" s="5" t="s">
        <v>625</v>
      </c>
      <c r="B741" s="5"/>
      <c r="C741" s="47">
        <v>2.7800000000000002</v>
      </c>
      <c r="I741" s="47"/>
    </row>
    <row r="742" spans="1:9">
      <c r="A742" s="5" t="s">
        <v>625</v>
      </c>
      <c r="B742" s="5"/>
      <c r="C742" s="47">
        <v>3.2317499999999999</v>
      </c>
      <c r="I742" s="47"/>
    </row>
    <row r="743" spans="1:9">
      <c r="A743" s="5" t="s">
        <v>625</v>
      </c>
      <c r="B743" s="5"/>
      <c r="C743" s="47">
        <v>5.5600000000000005</v>
      </c>
      <c r="I743" s="47"/>
    </row>
    <row r="744" spans="1:9">
      <c r="A744" s="5" t="s">
        <v>625</v>
      </c>
      <c r="B744" s="5"/>
      <c r="C744" s="47">
        <v>5.5600000000000005</v>
      </c>
      <c r="I744" s="47"/>
    </row>
    <row r="745" spans="1:9">
      <c r="A745" s="5" t="s">
        <v>626</v>
      </c>
      <c r="B745" s="5"/>
      <c r="C745" s="47">
        <v>3.8225000000000002</v>
      </c>
      <c r="I745" s="47"/>
    </row>
    <row r="746" spans="1:9">
      <c r="A746" s="5" t="s">
        <v>627</v>
      </c>
      <c r="B746" s="5"/>
      <c r="C746" s="47">
        <v>2.4325000000000001</v>
      </c>
      <c r="I746" s="47"/>
    </row>
    <row r="747" spans="1:9">
      <c r="A747" s="5" t="s">
        <v>628</v>
      </c>
      <c r="B747" s="5"/>
      <c r="C747" s="47">
        <v>4.2742500000000003</v>
      </c>
      <c r="I747" s="47"/>
    </row>
    <row r="748" spans="1:9">
      <c r="A748" s="5" t="s">
        <v>629</v>
      </c>
      <c r="B748" s="5"/>
      <c r="C748" s="47">
        <v>2.7800000000000002</v>
      </c>
      <c r="I748" s="47"/>
    </row>
    <row r="749" spans="1:9">
      <c r="A749" s="5" t="s">
        <v>630</v>
      </c>
      <c r="B749" s="5"/>
      <c r="C749" s="47">
        <v>5.5600000000000005</v>
      </c>
      <c r="I749" s="47"/>
    </row>
    <row r="750" spans="1:9">
      <c r="A750" s="5" t="s">
        <v>631</v>
      </c>
      <c r="B750" s="5"/>
      <c r="C750" s="47">
        <v>5.5600000000000005</v>
      </c>
      <c r="I750" s="47"/>
    </row>
    <row r="751" spans="1:9">
      <c r="A751" s="5" t="s">
        <v>631</v>
      </c>
      <c r="B751" s="5"/>
      <c r="C751" s="47">
        <v>5.5600000000000005</v>
      </c>
      <c r="I751" s="47"/>
    </row>
    <row r="752" spans="1:9">
      <c r="A752" s="5" t="s">
        <v>631</v>
      </c>
      <c r="B752" s="5"/>
      <c r="C752" s="47">
        <v>9.0697500000000009</v>
      </c>
      <c r="I752" s="47"/>
    </row>
    <row r="753" spans="1:9">
      <c r="A753" s="5" t="s">
        <v>632</v>
      </c>
      <c r="B753" s="5"/>
      <c r="C753" s="47">
        <v>3.8225000000000002</v>
      </c>
      <c r="I753" s="47"/>
    </row>
    <row r="754" spans="1:9">
      <c r="A754" s="5" t="s">
        <v>633</v>
      </c>
      <c r="B754" s="5"/>
      <c r="C754" s="47">
        <v>5.5600000000000005</v>
      </c>
      <c r="I754" s="47"/>
    </row>
    <row r="755" spans="1:9">
      <c r="A755" s="5" t="s">
        <v>634</v>
      </c>
      <c r="B755" s="5"/>
      <c r="C755" s="47">
        <v>5.5600000000000005</v>
      </c>
      <c r="I755" s="47"/>
    </row>
    <row r="756" spans="1:9">
      <c r="A756" s="5" t="s">
        <v>635</v>
      </c>
      <c r="B756" s="5"/>
      <c r="C756" s="47">
        <v>2.5714999999999999</v>
      </c>
      <c r="I756" s="47"/>
    </row>
    <row r="757" spans="1:9">
      <c r="A757" s="5" t="s">
        <v>636</v>
      </c>
      <c r="B757" s="5"/>
      <c r="C757" s="47">
        <v>5.5600000000000005</v>
      </c>
      <c r="I757" s="47"/>
    </row>
    <row r="758" spans="1:9">
      <c r="A758" s="5" t="s">
        <v>637</v>
      </c>
      <c r="B758" s="5"/>
      <c r="C758" s="47">
        <v>11.120000000000001</v>
      </c>
      <c r="I758" s="47"/>
    </row>
    <row r="759" spans="1:9">
      <c r="A759" s="5" t="s">
        <v>638</v>
      </c>
      <c r="B759" s="5"/>
      <c r="C759" s="47">
        <v>2.641</v>
      </c>
      <c r="I759" s="47"/>
    </row>
    <row r="760" spans="1:9">
      <c r="A760" s="5" t="s">
        <v>639</v>
      </c>
      <c r="B760" s="5"/>
      <c r="C760" s="47">
        <v>3.8572500000000001</v>
      </c>
      <c r="I760" s="47"/>
    </row>
    <row r="761" spans="1:9">
      <c r="A761" s="5" t="s">
        <v>640</v>
      </c>
      <c r="B761" s="5"/>
      <c r="C761" s="47">
        <v>4.5175000000000001</v>
      </c>
      <c r="I761" s="47"/>
    </row>
    <row r="762" spans="1:9">
      <c r="A762" s="5" t="s">
        <v>641</v>
      </c>
      <c r="B762" s="5"/>
      <c r="C762" s="47">
        <v>2.7800000000000002</v>
      </c>
      <c r="I762" s="47"/>
    </row>
    <row r="763" spans="1:9">
      <c r="A763" s="5" t="s">
        <v>641</v>
      </c>
      <c r="B763" s="5"/>
      <c r="C763" s="47">
        <v>3.8225000000000002</v>
      </c>
      <c r="I763" s="47"/>
    </row>
    <row r="764" spans="1:9">
      <c r="A764" s="5" t="s">
        <v>641</v>
      </c>
      <c r="B764" s="5"/>
      <c r="C764" s="47">
        <v>3.8225000000000002</v>
      </c>
      <c r="I764" s="47"/>
    </row>
    <row r="765" spans="1:9">
      <c r="A765" s="5" t="s">
        <v>641</v>
      </c>
      <c r="B765" s="5"/>
      <c r="C765" s="47">
        <v>5.3514999999999997</v>
      </c>
      <c r="I765" s="47"/>
    </row>
    <row r="766" spans="1:9">
      <c r="A766" s="5" t="s">
        <v>641</v>
      </c>
      <c r="B766" s="5"/>
      <c r="C766" s="47">
        <v>5.5600000000000005</v>
      </c>
      <c r="I766" s="47"/>
    </row>
    <row r="767" spans="1:9">
      <c r="A767" s="5" t="s">
        <v>641</v>
      </c>
      <c r="B767" s="5"/>
      <c r="C767" s="47">
        <v>5.5600000000000005</v>
      </c>
      <c r="I767" s="47"/>
    </row>
    <row r="768" spans="1:9">
      <c r="A768" s="5" t="s">
        <v>641</v>
      </c>
      <c r="B768" s="5"/>
      <c r="C768" s="47">
        <v>5.5600000000000005</v>
      </c>
      <c r="I768" s="47"/>
    </row>
    <row r="769" spans="1:9">
      <c r="A769" s="5" t="s">
        <v>641</v>
      </c>
      <c r="B769" s="5"/>
      <c r="C769" s="47">
        <v>5.5600000000000005</v>
      </c>
      <c r="I769" s="47"/>
    </row>
    <row r="770" spans="1:9">
      <c r="A770" s="5" t="s">
        <v>642</v>
      </c>
      <c r="B770" s="5"/>
      <c r="C770" s="47">
        <v>3.4402500000000003</v>
      </c>
      <c r="I770" s="47"/>
    </row>
    <row r="771" spans="1:9">
      <c r="A771" s="5" t="s">
        <v>643</v>
      </c>
      <c r="B771" s="5"/>
      <c r="C771" s="47">
        <v>8.0967500000000001</v>
      </c>
      <c r="I771" s="47"/>
    </row>
    <row r="772" spans="1:9">
      <c r="A772" s="5" t="s">
        <v>644</v>
      </c>
      <c r="B772" s="5"/>
      <c r="C772" s="47">
        <v>5.5600000000000005</v>
      </c>
      <c r="I772" s="47"/>
    </row>
    <row r="773" spans="1:9">
      <c r="A773" s="5" t="s">
        <v>645</v>
      </c>
      <c r="B773" s="5"/>
      <c r="C773" s="47">
        <v>2.7800000000000002</v>
      </c>
      <c r="I773" s="47"/>
    </row>
    <row r="774" spans="1:9">
      <c r="A774" s="5" t="s">
        <v>646</v>
      </c>
      <c r="B774" s="5"/>
      <c r="C774" s="47">
        <v>2.363</v>
      </c>
      <c r="I774" s="47"/>
    </row>
    <row r="775" spans="1:9">
      <c r="A775" s="5" t="s">
        <v>646</v>
      </c>
      <c r="B775" s="5"/>
      <c r="C775" s="47">
        <v>5.5600000000000005</v>
      </c>
      <c r="I775" s="47"/>
    </row>
    <row r="776" spans="1:9">
      <c r="A776" s="5" t="s">
        <v>647</v>
      </c>
      <c r="B776" s="5"/>
      <c r="C776" s="47">
        <v>5.5600000000000005</v>
      </c>
      <c r="I776" s="47"/>
    </row>
    <row r="777" spans="1:9">
      <c r="A777" s="5" t="s">
        <v>648</v>
      </c>
      <c r="B777" s="5"/>
      <c r="C777" s="47">
        <v>4.7607499999999998</v>
      </c>
      <c r="I777" s="47"/>
    </row>
    <row r="778" spans="1:9">
      <c r="A778" s="5" t="s">
        <v>649</v>
      </c>
      <c r="B778" s="5"/>
      <c r="C778" s="47">
        <v>5.5600000000000005</v>
      </c>
      <c r="I778" s="47"/>
    </row>
    <row r="779" spans="1:9">
      <c r="A779" s="5" t="s">
        <v>650</v>
      </c>
      <c r="B779" s="5"/>
      <c r="C779" s="47">
        <v>5.5600000000000005</v>
      </c>
      <c r="I779" s="47"/>
    </row>
    <row r="780" spans="1:9">
      <c r="A780" s="5" t="s">
        <v>651</v>
      </c>
      <c r="B780" s="5"/>
      <c r="C780" s="47">
        <v>8.6875</v>
      </c>
      <c r="I780" s="47"/>
    </row>
    <row r="781" spans="1:9">
      <c r="A781" s="5" t="s">
        <v>652</v>
      </c>
      <c r="B781" s="5"/>
      <c r="C781" s="47">
        <v>2.6993</v>
      </c>
      <c r="I781" s="47"/>
    </row>
    <row r="782" spans="1:9">
      <c r="A782" s="5" t="s">
        <v>652</v>
      </c>
      <c r="B782" s="5"/>
      <c r="C782" s="47">
        <v>5.1429999999999998</v>
      </c>
      <c r="I782" s="47"/>
    </row>
    <row r="783" spans="1:9">
      <c r="A783" s="5" t="s">
        <v>652</v>
      </c>
      <c r="B783" s="5"/>
      <c r="C783" s="47">
        <v>5.5600000000000005</v>
      </c>
      <c r="I783" s="47"/>
    </row>
    <row r="784" spans="1:9">
      <c r="A784" s="5" t="s">
        <v>652</v>
      </c>
      <c r="B784" s="5"/>
      <c r="C784" s="47">
        <v>10.45975</v>
      </c>
      <c r="I784" s="47"/>
    </row>
    <row r="785" spans="1:9">
      <c r="A785" s="5" t="s">
        <v>652</v>
      </c>
      <c r="B785" s="5"/>
      <c r="C785" s="47">
        <v>15.185750000000001</v>
      </c>
      <c r="I785" s="47"/>
    </row>
    <row r="786" spans="1:9">
      <c r="A786" s="5" t="s">
        <v>653</v>
      </c>
      <c r="B786" s="5"/>
      <c r="C786" s="47">
        <v>0.83399999999999996</v>
      </c>
      <c r="I786" s="47"/>
    </row>
    <row r="787" spans="1:9">
      <c r="A787" s="5" t="s">
        <v>654</v>
      </c>
      <c r="B787" s="5"/>
      <c r="C787" s="47">
        <v>3.4402500000000003</v>
      </c>
      <c r="I787" s="47"/>
    </row>
    <row r="788" spans="1:9">
      <c r="A788" s="5" t="s">
        <v>655</v>
      </c>
      <c r="B788" s="5"/>
      <c r="C788" s="47">
        <v>4.726</v>
      </c>
      <c r="I788" s="47"/>
    </row>
    <row r="789" spans="1:9">
      <c r="A789" s="5" t="s">
        <v>656</v>
      </c>
      <c r="B789" s="5"/>
      <c r="C789" s="47">
        <v>3.8225000000000002</v>
      </c>
      <c r="I789" s="47"/>
    </row>
    <row r="790" spans="1:9">
      <c r="A790" s="5" t="s">
        <v>657</v>
      </c>
      <c r="B790" s="5"/>
      <c r="C790" s="47">
        <v>10.32075</v>
      </c>
      <c r="I790" s="47"/>
    </row>
    <row r="791" spans="1:9">
      <c r="A791" s="5" t="s">
        <v>658</v>
      </c>
      <c r="B791" s="5"/>
      <c r="C791" s="47">
        <v>3.02325</v>
      </c>
      <c r="I791" s="47"/>
    </row>
    <row r="792" spans="1:9">
      <c r="A792" s="5" t="s">
        <v>659</v>
      </c>
      <c r="B792" s="5"/>
      <c r="C792" s="47">
        <v>6.6025</v>
      </c>
      <c r="I792" s="47"/>
    </row>
    <row r="793" spans="1:9">
      <c r="A793" s="5" t="s">
        <v>660</v>
      </c>
      <c r="B793" s="5"/>
      <c r="C793" s="47">
        <v>5.5600000000000005</v>
      </c>
      <c r="I793" s="47"/>
    </row>
    <row r="794" spans="1:9">
      <c r="A794" s="5" t="s">
        <v>661</v>
      </c>
      <c r="B794" s="5"/>
      <c r="C794" s="47">
        <v>3.8225000000000002</v>
      </c>
      <c r="I794" s="47"/>
    </row>
    <row r="795" spans="1:9">
      <c r="A795" s="5" t="s">
        <v>661</v>
      </c>
      <c r="B795" s="5"/>
      <c r="C795" s="47">
        <v>3.8572500000000001</v>
      </c>
      <c r="I795" s="47"/>
    </row>
    <row r="796" spans="1:9">
      <c r="A796" s="5" t="s">
        <v>661</v>
      </c>
      <c r="B796" s="5"/>
      <c r="C796" s="47">
        <v>12.51</v>
      </c>
      <c r="I796" s="47"/>
    </row>
    <row r="797" spans="1:9">
      <c r="A797" s="5" t="s">
        <v>662</v>
      </c>
      <c r="B797" s="5"/>
      <c r="C797" s="47">
        <v>14.456</v>
      </c>
      <c r="I797" s="47"/>
    </row>
    <row r="798" spans="1:9">
      <c r="A798" s="5" t="s">
        <v>663</v>
      </c>
      <c r="B798" s="5"/>
      <c r="C798" s="47">
        <v>5.10825</v>
      </c>
      <c r="I798" s="47"/>
    </row>
    <row r="799" spans="1:9">
      <c r="A799" s="5" t="s">
        <v>664</v>
      </c>
      <c r="B799" s="5"/>
      <c r="C799" s="47">
        <v>3.4402500000000003</v>
      </c>
      <c r="I799" s="47"/>
    </row>
    <row r="800" spans="1:9">
      <c r="A800" s="5" t="s">
        <v>664</v>
      </c>
      <c r="B800" s="5"/>
      <c r="C800" s="47">
        <v>5.5600000000000005</v>
      </c>
      <c r="I800" s="47"/>
    </row>
    <row r="801" spans="1:9">
      <c r="A801" s="5" t="s">
        <v>665</v>
      </c>
      <c r="B801" s="5"/>
      <c r="C801" s="47">
        <v>14.734</v>
      </c>
      <c r="I801" s="47"/>
    </row>
    <row r="802" spans="1:9">
      <c r="A802" s="5" t="s">
        <v>666</v>
      </c>
      <c r="B802" s="5"/>
      <c r="C802" s="47">
        <v>4.6912500000000001</v>
      </c>
      <c r="I802" s="47"/>
    </row>
    <row r="803" spans="1:9">
      <c r="A803" s="5" t="s">
        <v>667</v>
      </c>
      <c r="B803" s="5"/>
      <c r="C803" s="47">
        <v>5.5600000000000005</v>
      </c>
      <c r="I803" s="47"/>
    </row>
    <row r="804" spans="1:9">
      <c r="A804" s="5" t="s">
        <v>668</v>
      </c>
      <c r="B804" s="5"/>
      <c r="C804" s="47">
        <v>6.1507500000000004</v>
      </c>
      <c r="I804" s="47"/>
    </row>
    <row r="805" spans="1:9">
      <c r="A805" s="5" t="s">
        <v>669</v>
      </c>
      <c r="B805" s="5"/>
      <c r="C805" s="47">
        <v>1.9112500000000001</v>
      </c>
      <c r="I805" s="47"/>
    </row>
    <row r="806" spans="1:9">
      <c r="A806" s="5" t="s">
        <v>670</v>
      </c>
      <c r="B806" s="5"/>
      <c r="C806" s="47">
        <v>1.5290000000000001</v>
      </c>
      <c r="I806" s="47"/>
    </row>
    <row r="807" spans="1:9">
      <c r="A807" s="5" t="s">
        <v>671</v>
      </c>
      <c r="B807" s="5"/>
      <c r="C807" s="47">
        <v>5.5600000000000005</v>
      </c>
      <c r="I807" s="47"/>
    </row>
    <row r="808" spans="1:9">
      <c r="A808" s="5" t="s">
        <v>672</v>
      </c>
      <c r="B808" s="5"/>
      <c r="C808" s="47">
        <v>5.1777500000000005</v>
      </c>
      <c r="I808" s="47"/>
    </row>
    <row r="809" spans="1:9">
      <c r="A809" s="5" t="s">
        <v>672</v>
      </c>
      <c r="B809" s="5"/>
      <c r="C809" s="47">
        <v>8.479000000000001</v>
      </c>
      <c r="I809" s="47"/>
    </row>
    <row r="810" spans="1:9">
      <c r="A810" s="5" t="s">
        <v>673</v>
      </c>
      <c r="B810" s="5"/>
      <c r="C810" s="47">
        <v>4.1352500000000001</v>
      </c>
      <c r="I810" s="47"/>
    </row>
    <row r="811" spans="1:9">
      <c r="A811" s="5" t="s">
        <v>674</v>
      </c>
      <c r="B811" s="5"/>
      <c r="C811" s="47">
        <v>3.4402500000000003</v>
      </c>
      <c r="I811" s="47"/>
    </row>
    <row r="812" spans="1:9">
      <c r="A812" s="5" t="s">
        <v>675</v>
      </c>
      <c r="B812" s="5"/>
      <c r="C812" s="47">
        <v>2.5367500000000001</v>
      </c>
      <c r="I812" s="47"/>
    </row>
    <row r="813" spans="1:9">
      <c r="A813" s="5" t="s">
        <v>676</v>
      </c>
      <c r="B813" s="5"/>
      <c r="C813" s="47">
        <v>11.120000000000001</v>
      </c>
      <c r="I813" s="47"/>
    </row>
    <row r="814" spans="1:9">
      <c r="A814" s="5" t="s">
        <v>677</v>
      </c>
      <c r="B814" s="5"/>
      <c r="C814" s="47">
        <v>5.5600000000000005</v>
      </c>
      <c r="I814" s="47"/>
    </row>
    <row r="815" spans="1:9">
      <c r="A815" s="5" t="s">
        <v>677</v>
      </c>
      <c r="B815" s="5"/>
      <c r="C815" s="47">
        <v>5.5600000000000005</v>
      </c>
      <c r="I815" s="47"/>
    </row>
    <row r="816" spans="1:9">
      <c r="A816" s="5" t="s">
        <v>677</v>
      </c>
      <c r="B816" s="5"/>
      <c r="C816" s="47">
        <v>9.0002499999999994</v>
      </c>
      <c r="I816" s="47"/>
    </row>
    <row r="817" spans="1:9">
      <c r="A817" s="5" t="s">
        <v>678</v>
      </c>
      <c r="B817" s="5"/>
      <c r="C817" s="47">
        <v>5.5600000000000005</v>
      </c>
      <c r="I817" s="47"/>
    </row>
    <row r="818" spans="1:9">
      <c r="A818" s="5" t="s">
        <v>679</v>
      </c>
      <c r="B818" s="5"/>
      <c r="C818" s="47">
        <v>5.5600000000000005</v>
      </c>
      <c r="I818" s="47"/>
    </row>
    <row r="819" spans="1:9">
      <c r="A819" s="5" t="s">
        <v>680</v>
      </c>
      <c r="B819" s="5"/>
      <c r="C819" s="47">
        <v>3.8225000000000002</v>
      </c>
      <c r="I819" s="47"/>
    </row>
    <row r="820" spans="1:9">
      <c r="A820" s="5" t="s">
        <v>681</v>
      </c>
      <c r="B820" s="5"/>
      <c r="C820" s="47">
        <v>1.78545</v>
      </c>
      <c r="I820" s="47"/>
    </row>
    <row r="821" spans="1:9">
      <c r="A821" s="5" t="s">
        <v>682</v>
      </c>
      <c r="B821" s="5"/>
      <c r="C821" s="47">
        <v>2.5367500000000001</v>
      </c>
      <c r="I821" s="47"/>
    </row>
    <row r="822" spans="1:9">
      <c r="A822" s="5" t="s">
        <v>683</v>
      </c>
      <c r="B822" s="5"/>
      <c r="C822" s="47">
        <v>8.34</v>
      </c>
      <c r="I822" s="47"/>
    </row>
    <row r="823" spans="1:9">
      <c r="A823" s="5" t="s">
        <v>684</v>
      </c>
      <c r="B823" s="5"/>
      <c r="C823" s="47">
        <v>10.147</v>
      </c>
      <c r="I823" s="47"/>
    </row>
    <row r="824" spans="1:9">
      <c r="A824" s="5" t="s">
        <v>685</v>
      </c>
      <c r="B824" s="5"/>
      <c r="C824" s="47">
        <v>11.120000000000001</v>
      </c>
      <c r="I824" s="47"/>
    </row>
    <row r="825" spans="1:9">
      <c r="A825" s="5" t="s">
        <v>686</v>
      </c>
      <c r="B825" s="5"/>
      <c r="C825" s="47">
        <v>2.9537499999999999</v>
      </c>
      <c r="I825" s="47"/>
    </row>
    <row r="826" spans="1:9">
      <c r="A826" s="5" t="s">
        <v>687</v>
      </c>
      <c r="B826" s="5"/>
      <c r="C826" s="47">
        <v>2.085</v>
      </c>
      <c r="I826" s="47"/>
    </row>
    <row r="827" spans="1:9">
      <c r="A827" s="5" t="s">
        <v>688</v>
      </c>
      <c r="B827" s="5"/>
      <c r="C827" s="47">
        <v>5.5600000000000005</v>
      </c>
      <c r="I827" s="47"/>
    </row>
    <row r="828" spans="1:9">
      <c r="A828" s="5" t="s">
        <v>689</v>
      </c>
      <c r="B828" s="5"/>
      <c r="C828" s="47">
        <v>5.5600000000000005</v>
      </c>
      <c r="I828" s="47"/>
    </row>
    <row r="829" spans="1:9">
      <c r="A829" s="5" t="s">
        <v>690</v>
      </c>
      <c r="B829" s="5"/>
      <c r="C829" s="47">
        <v>3.8572500000000001</v>
      </c>
      <c r="I829" s="47"/>
    </row>
    <row r="830" spans="1:9">
      <c r="A830" s="5" t="s">
        <v>691</v>
      </c>
      <c r="B830" s="5"/>
      <c r="C830" s="47">
        <v>3.4402500000000003</v>
      </c>
      <c r="I830" s="47"/>
    </row>
    <row r="831" spans="1:9">
      <c r="A831" s="5" t="s">
        <v>692</v>
      </c>
      <c r="B831" s="5"/>
      <c r="C831" s="47">
        <v>2.7800000000000002</v>
      </c>
      <c r="I831" s="47"/>
    </row>
    <row r="832" spans="1:9">
      <c r="A832" s="5" t="s">
        <v>693</v>
      </c>
      <c r="B832" s="5"/>
      <c r="C832" s="47">
        <v>4.89975</v>
      </c>
      <c r="I832" s="47"/>
    </row>
    <row r="833" spans="1:9">
      <c r="A833" s="5" t="s">
        <v>694</v>
      </c>
      <c r="B833" s="5"/>
      <c r="C833" s="47">
        <v>3.4055</v>
      </c>
      <c r="I833" s="47"/>
    </row>
    <row r="834" spans="1:9">
      <c r="A834" s="5" t="s">
        <v>695</v>
      </c>
      <c r="B834" s="5"/>
      <c r="C834" s="47">
        <v>2.6062500000000002</v>
      </c>
      <c r="I834" s="47"/>
    </row>
    <row r="835" spans="1:9">
      <c r="A835" s="5" t="s">
        <v>696</v>
      </c>
      <c r="B835" s="5"/>
      <c r="C835" s="47">
        <v>2.5367500000000001</v>
      </c>
      <c r="I835" s="47"/>
    </row>
    <row r="836" spans="1:9">
      <c r="A836" s="5" t="s">
        <v>697</v>
      </c>
      <c r="B836" s="5"/>
      <c r="C836" s="47">
        <v>1.9112500000000001</v>
      </c>
      <c r="I836" s="47"/>
    </row>
    <row r="837" spans="1:9">
      <c r="A837" s="5" t="s">
        <v>698</v>
      </c>
      <c r="B837" s="5"/>
      <c r="C837" s="47">
        <v>1.3900000000000001</v>
      </c>
      <c r="I837" s="47"/>
    </row>
    <row r="838" spans="1:9">
      <c r="A838" s="5" t="s">
        <v>699</v>
      </c>
      <c r="B838" s="5"/>
      <c r="C838" s="47">
        <v>3.8572500000000001</v>
      </c>
      <c r="I838" s="47"/>
    </row>
    <row r="839" spans="1:9">
      <c r="A839" s="5" t="s">
        <v>700</v>
      </c>
      <c r="B839" s="5"/>
      <c r="C839" s="47">
        <v>4.726</v>
      </c>
      <c r="I839" s="47"/>
    </row>
    <row r="840" spans="1:9">
      <c r="A840" s="5" t="s">
        <v>701</v>
      </c>
      <c r="B840" s="5"/>
      <c r="C840" s="47">
        <v>2.5367500000000001</v>
      </c>
      <c r="I840" s="47"/>
    </row>
    <row r="841" spans="1:9">
      <c r="A841" s="5" t="s">
        <v>702</v>
      </c>
      <c r="B841" s="5"/>
      <c r="C841" s="47">
        <v>3.2665000000000002</v>
      </c>
      <c r="I841" s="47"/>
    </row>
    <row r="842" spans="1:9">
      <c r="A842" s="5" t="s">
        <v>703</v>
      </c>
      <c r="B842" s="5"/>
      <c r="C842" s="47">
        <v>3.4402500000000003</v>
      </c>
      <c r="I842" s="47"/>
    </row>
    <row r="843" spans="1:9">
      <c r="A843" s="5" t="s">
        <v>704</v>
      </c>
      <c r="B843" s="5"/>
      <c r="C843" s="47">
        <v>3.30125</v>
      </c>
      <c r="I843" s="47"/>
    </row>
    <row r="844" spans="1:9">
      <c r="A844" s="5" t="s">
        <v>704</v>
      </c>
      <c r="B844" s="5"/>
      <c r="C844" s="47">
        <v>4.8302500000000004</v>
      </c>
      <c r="I844" s="47"/>
    </row>
    <row r="845" spans="1:9">
      <c r="A845" s="5" t="s">
        <v>704</v>
      </c>
      <c r="B845" s="5"/>
      <c r="C845" s="47">
        <v>5.4904999999999999</v>
      </c>
      <c r="I845" s="47"/>
    </row>
    <row r="846" spans="1:9">
      <c r="A846" s="5" t="s">
        <v>704</v>
      </c>
      <c r="B846" s="5"/>
      <c r="C846" s="47">
        <v>16.68</v>
      </c>
      <c r="I846" s="47"/>
    </row>
    <row r="847" spans="1:9">
      <c r="A847" s="5" t="s">
        <v>705</v>
      </c>
      <c r="B847" s="5"/>
      <c r="C847" s="47">
        <v>4.6565000000000003</v>
      </c>
      <c r="I847" s="47"/>
    </row>
    <row r="848" spans="1:9">
      <c r="A848" s="5" t="s">
        <v>706</v>
      </c>
      <c r="B848" s="5"/>
      <c r="C848" s="47">
        <v>2.7800000000000002</v>
      </c>
      <c r="I848" s="47"/>
    </row>
    <row r="849" spans="1:9">
      <c r="A849" s="5" t="s">
        <v>707</v>
      </c>
      <c r="B849" s="5"/>
      <c r="C849" s="47">
        <v>3.5445000000000002</v>
      </c>
      <c r="I849" s="47"/>
    </row>
    <row r="850" spans="1:9">
      <c r="A850" s="5" t="s">
        <v>708</v>
      </c>
      <c r="B850" s="5"/>
      <c r="C850" s="47">
        <v>2.9885000000000002</v>
      </c>
      <c r="I850" s="47"/>
    </row>
    <row r="851" spans="1:9">
      <c r="A851" s="5" t="s">
        <v>708</v>
      </c>
      <c r="B851" s="5"/>
      <c r="C851" s="47">
        <v>3.4402500000000003</v>
      </c>
      <c r="I851" s="47"/>
    </row>
    <row r="852" spans="1:9">
      <c r="A852" s="5" t="s">
        <v>708</v>
      </c>
      <c r="B852" s="5"/>
      <c r="C852" s="47">
        <v>4.726</v>
      </c>
      <c r="I852" s="47"/>
    </row>
    <row r="853" spans="1:9">
      <c r="A853" s="5" t="s">
        <v>709</v>
      </c>
      <c r="B853" s="5"/>
      <c r="C853" s="47">
        <v>3.7530000000000001</v>
      </c>
      <c r="I853" s="47"/>
    </row>
    <row r="854" spans="1:9">
      <c r="A854" s="5" t="s">
        <v>710</v>
      </c>
      <c r="B854" s="5"/>
      <c r="C854" s="47">
        <v>7.6797500000000003</v>
      </c>
      <c r="I854" s="47"/>
    </row>
    <row r="855" spans="1:9">
      <c r="A855" s="5" t="s">
        <v>711</v>
      </c>
      <c r="B855" s="5"/>
      <c r="C855" s="47">
        <v>5.5600000000000005</v>
      </c>
      <c r="I855" s="47"/>
    </row>
    <row r="856" spans="1:9">
      <c r="A856" s="5" t="s">
        <v>712</v>
      </c>
      <c r="B856" s="5"/>
      <c r="C856" s="47">
        <v>5.5600000000000005</v>
      </c>
      <c r="I856" s="47"/>
    </row>
    <row r="857" spans="1:9">
      <c r="A857" s="5" t="s">
        <v>713</v>
      </c>
      <c r="B857" s="5"/>
      <c r="C857" s="47">
        <v>3.4750000000000001</v>
      </c>
      <c r="I857" s="47"/>
    </row>
    <row r="858" spans="1:9">
      <c r="A858" s="5" t="s">
        <v>713</v>
      </c>
      <c r="B858" s="5"/>
      <c r="C858" s="47">
        <v>3.8225000000000002</v>
      </c>
      <c r="I858" s="47"/>
    </row>
    <row r="859" spans="1:9">
      <c r="A859" s="5" t="s">
        <v>714</v>
      </c>
      <c r="B859" s="5"/>
      <c r="C859" s="47">
        <v>7.1932499999999999</v>
      </c>
      <c r="I859" s="47"/>
    </row>
    <row r="860" spans="1:9">
      <c r="A860" s="5" t="s">
        <v>715</v>
      </c>
      <c r="B860" s="5"/>
      <c r="C860" s="47">
        <v>2.7800000000000002</v>
      </c>
      <c r="I860" s="47"/>
    </row>
    <row r="861" spans="1:9">
      <c r="A861" s="5" t="s">
        <v>716</v>
      </c>
      <c r="B861" s="5"/>
      <c r="C861" s="47">
        <v>4.17</v>
      </c>
      <c r="I861" s="47"/>
    </row>
    <row r="862" spans="1:9">
      <c r="A862" s="5" t="s">
        <v>717</v>
      </c>
      <c r="B862" s="5"/>
      <c r="C862" s="47">
        <v>5.5600000000000005</v>
      </c>
      <c r="I862" s="47"/>
    </row>
    <row r="863" spans="1:9">
      <c r="A863" s="5" t="s">
        <v>718</v>
      </c>
      <c r="B863" s="5"/>
      <c r="C863" s="47">
        <v>5.1429999999999998</v>
      </c>
      <c r="I863" s="47"/>
    </row>
    <row r="864" spans="1:9">
      <c r="A864" s="5" t="s">
        <v>719</v>
      </c>
      <c r="B864" s="5"/>
      <c r="C864" s="47">
        <v>5.5600000000000005</v>
      </c>
      <c r="I864" s="47"/>
    </row>
    <row r="865" spans="1:9">
      <c r="A865" s="5" t="s">
        <v>720</v>
      </c>
      <c r="B865" s="5"/>
      <c r="C865" s="47">
        <v>0.83399999999999996</v>
      </c>
      <c r="I865" s="47"/>
    </row>
    <row r="866" spans="1:9">
      <c r="A866" s="5" t="s">
        <v>721</v>
      </c>
      <c r="B866" s="5"/>
      <c r="C866" s="47">
        <v>4.4480000000000004</v>
      </c>
      <c r="I866" s="47"/>
    </row>
    <row r="867" spans="1:9">
      <c r="A867" s="5" t="s">
        <v>722</v>
      </c>
      <c r="B867" s="5"/>
      <c r="C867" s="47">
        <v>5.4904999999999999</v>
      </c>
      <c r="I867" s="47"/>
    </row>
    <row r="868" spans="1:9">
      <c r="A868" s="5" t="s">
        <v>723</v>
      </c>
      <c r="B868" s="5"/>
      <c r="C868" s="47">
        <v>2.8842500000000002</v>
      </c>
      <c r="I868" s="47"/>
    </row>
    <row r="869" spans="1:9">
      <c r="A869" s="5" t="s">
        <v>724</v>
      </c>
      <c r="B869" s="5"/>
      <c r="C869" s="47">
        <v>4.17</v>
      </c>
      <c r="I869" s="47"/>
    </row>
    <row r="870" spans="1:9">
      <c r="A870" s="5" t="s">
        <v>725</v>
      </c>
      <c r="B870" s="5"/>
      <c r="C870" s="47">
        <v>9.417250000000001</v>
      </c>
      <c r="I870" s="47"/>
    </row>
    <row r="871" spans="1:9">
      <c r="A871" s="5" t="s">
        <v>726</v>
      </c>
      <c r="B871" s="5"/>
      <c r="C871" s="47">
        <v>3.4750000000000001</v>
      </c>
      <c r="I871" s="47"/>
    </row>
    <row r="872" spans="1:9">
      <c r="A872" s="5" t="s">
        <v>727</v>
      </c>
      <c r="B872" s="5"/>
      <c r="C872" s="47">
        <v>1.9112500000000001</v>
      </c>
      <c r="I872" s="47"/>
    </row>
    <row r="873" spans="1:9">
      <c r="A873" s="5" t="s">
        <v>728</v>
      </c>
      <c r="B873" s="5"/>
      <c r="C873" s="47">
        <v>3.0927500000000001</v>
      </c>
      <c r="I873" s="47"/>
    </row>
    <row r="874" spans="1:9">
      <c r="A874" s="5" t="s">
        <v>728</v>
      </c>
      <c r="B874" s="5"/>
      <c r="C874" s="47">
        <v>5.282</v>
      </c>
      <c r="I874" s="47"/>
    </row>
    <row r="875" spans="1:9">
      <c r="A875" s="5" t="s">
        <v>729</v>
      </c>
      <c r="B875" s="5"/>
      <c r="C875" s="47">
        <v>10.286</v>
      </c>
      <c r="I875" s="47"/>
    </row>
    <row r="876" spans="1:9">
      <c r="A876" s="5" t="s">
        <v>730</v>
      </c>
      <c r="B876" s="5"/>
      <c r="C876" s="47">
        <v>3.4750000000000001</v>
      </c>
      <c r="I876" s="47"/>
    </row>
    <row r="877" spans="1:9">
      <c r="A877" s="5" t="s">
        <v>731</v>
      </c>
      <c r="B877" s="5"/>
      <c r="C877" s="47">
        <v>4.6565000000000003</v>
      </c>
      <c r="I877" s="47"/>
    </row>
    <row r="878" spans="1:9">
      <c r="A878" s="5" t="s">
        <v>732</v>
      </c>
      <c r="B878" s="5"/>
      <c r="C878" s="47">
        <v>4.7955000000000005</v>
      </c>
      <c r="I878" s="47"/>
    </row>
    <row r="879" spans="1:9">
      <c r="A879" s="5" t="s">
        <v>733</v>
      </c>
      <c r="B879" s="5"/>
      <c r="C879" s="47">
        <v>6.98475</v>
      </c>
      <c r="I879" s="47"/>
    </row>
    <row r="880" spans="1:9">
      <c r="A880" s="5" t="s">
        <v>734</v>
      </c>
      <c r="B880" s="5"/>
      <c r="C880" s="47">
        <v>5.5600000000000005</v>
      </c>
      <c r="I880" s="47"/>
    </row>
    <row r="881" spans="1:9">
      <c r="A881" s="5" t="s">
        <v>735</v>
      </c>
      <c r="B881" s="5"/>
      <c r="C881" s="47">
        <v>4.6217500000000005</v>
      </c>
      <c r="I881" s="47"/>
    </row>
    <row r="882" spans="1:9">
      <c r="A882" s="5" t="s">
        <v>736</v>
      </c>
      <c r="B882" s="5"/>
      <c r="C882" s="47">
        <v>2.5020000000000002</v>
      </c>
      <c r="I882" s="47"/>
    </row>
    <row r="883" spans="1:9">
      <c r="A883" s="5" t="s">
        <v>737</v>
      </c>
      <c r="B883" s="5"/>
      <c r="C883" s="47">
        <v>2.5367500000000001</v>
      </c>
      <c r="I883" s="47"/>
    </row>
    <row r="884" spans="1:9">
      <c r="A884" s="5" t="s">
        <v>738</v>
      </c>
      <c r="B884" s="5"/>
      <c r="C884" s="47">
        <v>5.5600000000000005</v>
      </c>
      <c r="I884" s="47"/>
    </row>
    <row r="885" spans="1:9">
      <c r="A885" s="5" t="s">
        <v>739</v>
      </c>
      <c r="B885" s="5"/>
      <c r="C885" s="47">
        <v>9.3825000000000003</v>
      </c>
      <c r="I885" s="47"/>
    </row>
    <row r="886" spans="1:9">
      <c r="A886" s="5" t="s">
        <v>740</v>
      </c>
      <c r="B886" s="5"/>
      <c r="C886" s="47">
        <v>5.5600000000000005</v>
      </c>
      <c r="I886" s="47"/>
    </row>
    <row r="887" spans="1:9">
      <c r="A887" s="5" t="s">
        <v>741</v>
      </c>
      <c r="B887" s="5"/>
      <c r="C887" s="47">
        <v>3.4750000000000001</v>
      </c>
      <c r="I887" s="47"/>
    </row>
    <row r="888" spans="1:9">
      <c r="A888" s="5" t="s">
        <v>742</v>
      </c>
      <c r="B888" s="5"/>
      <c r="C888" s="47">
        <v>3.1622500000000002</v>
      </c>
      <c r="I888" s="47"/>
    </row>
    <row r="889" spans="1:9">
      <c r="A889" s="5" t="s">
        <v>743</v>
      </c>
      <c r="B889" s="5"/>
      <c r="C889" s="47">
        <v>22.187830000000002</v>
      </c>
      <c r="I889" s="47"/>
    </row>
    <row r="890" spans="1:9">
      <c r="A890" s="5" t="s">
        <v>744</v>
      </c>
      <c r="B890" s="5"/>
      <c r="C890" s="47">
        <v>5.5600000000000005</v>
      </c>
      <c r="I890" s="47"/>
    </row>
    <row r="891" spans="1:9">
      <c r="A891" s="5" t="s">
        <v>745</v>
      </c>
      <c r="B891" s="5"/>
      <c r="C891" s="47">
        <v>9.7995000000000001</v>
      </c>
      <c r="I891" s="47"/>
    </row>
    <row r="892" spans="1:9">
      <c r="A892" s="5" t="s">
        <v>746</v>
      </c>
      <c r="B892" s="5"/>
      <c r="C892" s="47">
        <v>28.690480000000001</v>
      </c>
      <c r="I892" s="47"/>
    </row>
    <row r="893" spans="1:9">
      <c r="A893" s="5" t="s">
        <v>747</v>
      </c>
      <c r="B893" s="5"/>
      <c r="C893" s="47">
        <v>6.0465</v>
      </c>
      <c r="I893" s="47"/>
    </row>
    <row r="894" spans="1:9">
      <c r="A894" s="5" t="s">
        <v>748</v>
      </c>
      <c r="B894" s="5"/>
      <c r="C894" s="47">
        <v>25.695319999999999</v>
      </c>
      <c r="I894" s="47"/>
    </row>
    <row r="895" spans="1:9">
      <c r="A895" s="5" t="s">
        <v>749</v>
      </c>
      <c r="B895" s="5"/>
      <c r="C895" s="47">
        <v>7.7816800000000006</v>
      </c>
      <c r="I895" s="47"/>
    </row>
    <row r="896" spans="1:9">
      <c r="A896" s="5" t="s">
        <v>750</v>
      </c>
      <c r="B896" s="5"/>
      <c r="C896" s="47">
        <v>65.30237000000001</v>
      </c>
      <c r="I896" s="47"/>
    </row>
    <row r="897" spans="1:9">
      <c r="A897" s="5" t="s">
        <v>751</v>
      </c>
      <c r="B897" s="5"/>
      <c r="C897" s="47">
        <v>12.058250000000001</v>
      </c>
      <c r="I897" s="47"/>
    </row>
    <row r="898" spans="1:9">
      <c r="A898" s="5" t="s">
        <v>752</v>
      </c>
      <c r="B898" s="5"/>
      <c r="C898" s="47">
        <v>5.9248000000000003</v>
      </c>
      <c r="I898" s="47"/>
    </row>
    <row r="899" spans="1:9">
      <c r="A899" s="5" t="s">
        <v>753</v>
      </c>
      <c r="B899" s="5"/>
      <c r="C899" s="47">
        <v>5.5600000000000005</v>
      </c>
      <c r="I899" s="47"/>
    </row>
    <row r="900" spans="1:9">
      <c r="A900" s="5" t="s">
        <v>754</v>
      </c>
      <c r="B900" s="5"/>
      <c r="C900" s="47">
        <v>4.4132499999999997</v>
      </c>
      <c r="I900" s="47"/>
    </row>
    <row r="901" spans="1:9">
      <c r="A901" s="5" t="s">
        <v>755</v>
      </c>
      <c r="B901" s="5"/>
      <c r="C901" s="47">
        <v>38.661209999999997</v>
      </c>
      <c r="I901" s="47"/>
    </row>
    <row r="902" spans="1:9">
      <c r="A902" s="5" t="s">
        <v>756</v>
      </c>
      <c r="B902" s="5"/>
      <c r="C902" s="47">
        <v>16.039870000000001</v>
      </c>
      <c r="I902" s="47"/>
    </row>
    <row r="903" spans="1:9">
      <c r="A903" s="5" t="s">
        <v>757</v>
      </c>
      <c r="B903" s="5"/>
      <c r="C903" s="47">
        <v>2.7800000000000002</v>
      </c>
      <c r="I903" s="47"/>
    </row>
    <row r="904" spans="1:9">
      <c r="A904" s="5" t="s">
        <v>758</v>
      </c>
      <c r="B904" s="5"/>
      <c r="C904" s="47">
        <v>5.9008000000000003</v>
      </c>
      <c r="I904" s="47"/>
    </row>
    <row r="905" spans="1:9">
      <c r="A905" s="5" t="s">
        <v>759</v>
      </c>
      <c r="B905" s="5"/>
      <c r="C905" s="47">
        <v>9.1044999999999998</v>
      </c>
      <c r="I905" s="47"/>
    </row>
    <row r="906" spans="1:9">
      <c r="A906" s="5" t="s">
        <v>760</v>
      </c>
      <c r="B906" s="5"/>
      <c r="C906" s="47">
        <v>4.4827500000000002</v>
      </c>
      <c r="I906" s="47"/>
    </row>
    <row r="907" spans="1:9">
      <c r="A907" s="5" t="s">
        <v>761</v>
      </c>
      <c r="B907" s="5"/>
      <c r="C907" s="47">
        <v>3.8225000000000002</v>
      </c>
      <c r="I907" s="47"/>
    </row>
    <row r="908" spans="1:9">
      <c r="A908" s="5" t="s">
        <v>762</v>
      </c>
      <c r="B908" s="5"/>
      <c r="C908" s="47">
        <v>50.139760000000003</v>
      </c>
      <c r="I908" s="47"/>
    </row>
    <row r="909" spans="1:9">
      <c r="A909" s="5" t="s">
        <v>763</v>
      </c>
      <c r="B909" s="5"/>
      <c r="C909" s="47">
        <v>35.15372</v>
      </c>
      <c r="I909" s="47"/>
    </row>
    <row r="910" spans="1:9">
      <c r="A910" s="5" t="s">
        <v>274</v>
      </c>
      <c r="B910" s="5"/>
      <c r="C910" s="47">
        <v>23.961279999999999</v>
      </c>
      <c r="I910" s="47"/>
    </row>
    <row r="911" spans="1:9">
      <c r="A911" s="5" t="s">
        <v>274</v>
      </c>
      <c r="B911" s="5"/>
      <c r="C911" s="47">
        <v>69.243369999999999</v>
      </c>
      <c r="I911" s="47"/>
    </row>
    <row r="912" spans="1:9">
      <c r="A912" s="5" t="s">
        <v>764</v>
      </c>
      <c r="B912" s="5"/>
      <c r="C912" s="47">
        <v>110.89974000000001</v>
      </c>
      <c r="I912" s="47"/>
    </row>
    <row r="913" spans="1:9">
      <c r="A913" s="5" t="s">
        <v>765</v>
      </c>
      <c r="B913" s="5"/>
      <c r="C913" s="47">
        <v>35.114309999999996</v>
      </c>
      <c r="I913" s="47"/>
    </row>
    <row r="914" spans="1:9">
      <c r="A914" s="5" t="s">
        <v>766</v>
      </c>
      <c r="B914" s="5"/>
      <c r="C914" s="47">
        <v>5.5600000000000005</v>
      </c>
      <c r="I914" s="47"/>
    </row>
    <row r="915" spans="1:9">
      <c r="A915" s="5" t="s">
        <v>767</v>
      </c>
      <c r="B915" s="5"/>
      <c r="C915" s="47">
        <v>34.976880000000001</v>
      </c>
      <c r="I915" s="47"/>
    </row>
    <row r="916" spans="1:9">
      <c r="A916" s="5" t="s">
        <v>768</v>
      </c>
      <c r="B916" s="5"/>
      <c r="C916" s="47">
        <v>18.93984</v>
      </c>
      <c r="I916" s="47"/>
    </row>
    <row r="917" spans="1:9">
      <c r="A917" s="5" t="s">
        <v>769</v>
      </c>
      <c r="B917" s="5"/>
      <c r="C917" s="47">
        <v>37.819790000000005</v>
      </c>
      <c r="I917" s="47"/>
    </row>
    <row r="918" spans="1:9">
      <c r="A918" s="5" t="s">
        <v>770</v>
      </c>
      <c r="B918" s="5"/>
      <c r="C918" s="47">
        <v>5.3862500000000004</v>
      </c>
      <c r="I918" s="47"/>
    </row>
    <row r="919" spans="1:9">
      <c r="A919" s="5" t="s">
        <v>771</v>
      </c>
      <c r="B919" s="5"/>
      <c r="C919" s="47">
        <v>5.5600000000000005</v>
      </c>
      <c r="I919" s="47"/>
    </row>
    <row r="920" spans="1:9">
      <c r="A920" s="5" t="s">
        <v>772</v>
      </c>
      <c r="B920" s="5"/>
      <c r="C920" s="47">
        <v>2.7800000000000002</v>
      </c>
      <c r="I920" s="47"/>
    </row>
    <row r="921" spans="1:9">
      <c r="A921" s="5" t="s">
        <v>773</v>
      </c>
      <c r="B921" s="5"/>
      <c r="C921" s="47">
        <v>3.8225000000000002</v>
      </c>
      <c r="I921" s="47"/>
    </row>
    <row r="922" spans="1:9">
      <c r="A922" s="5" t="s">
        <v>774</v>
      </c>
      <c r="B922" s="5"/>
      <c r="C922" s="47">
        <v>9.0002499999999994</v>
      </c>
      <c r="I922" s="47"/>
    </row>
    <row r="923" spans="1:9">
      <c r="A923" s="5" t="s">
        <v>775</v>
      </c>
      <c r="B923" s="5"/>
      <c r="C923" s="47">
        <v>5.5600000000000005</v>
      </c>
      <c r="I923" s="47"/>
    </row>
    <row r="924" spans="1:9">
      <c r="A924" s="5" t="s">
        <v>776</v>
      </c>
      <c r="B924" s="5"/>
      <c r="C924" s="47">
        <v>60.007620000000003</v>
      </c>
      <c r="I924" s="47"/>
    </row>
    <row r="925" spans="1:9">
      <c r="A925" s="5" t="s">
        <v>777</v>
      </c>
      <c r="B925" s="5"/>
      <c r="C925" s="47">
        <v>5.5600000000000005</v>
      </c>
      <c r="I925" s="47"/>
    </row>
    <row r="926" spans="1:9">
      <c r="A926" s="5" t="s">
        <v>778</v>
      </c>
      <c r="B926" s="5"/>
      <c r="C926" s="47">
        <v>21.242880000000003</v>
      </c>
      <c r="I926" s="47"/>
    </row>
    <row r="927" spans="1:9">
      <c r="A927" s="5" t="s">
        <v>779</v>
      </c>
      <c r="B927" s="5"/>
      <c r="C927" s="47">
        <v>3.0927500000000001</v>
      </c>
      <c r="I927" s="47"/>
    </row>
    <row r="928" spans="1:9">
      <c r="A928" s="5" t="s">
        <v>780</v>
      </c>
      <c r="B928" s="5"/>
      <c r="C928" s="47">
        <v>17.970959999999998</v>
      </c>
      <c r="I928" s="47"/>
    </row>
    <row r="929" spans="1:9">
      <c r="A929" s="5" t="s">
        <v>781</v>
      </c>
      <c r="B929" s="5"/>
      <c r="C929" s="47">
        <v>3.4750000000000001</v>
      </c>
      <c r="I929" s="47"/>
    </row>
    <row r="930" spans="1:9">
      <c r="A930" s="5" t="s">
        <v>782</v>
      </c>
      <c r="B930" s="5"/>
      <c r="C930" s="47">
        <v>5.5600000000000005</v>
      </c>
      <c r="I930" s="47"/>
    </row>
    <row r="931" spans="1:9">
      <c r="A931" s="5" t="s">
        <v>782</v>
      </c>
      <c r="B931" s="5"/>
      <c r="C931" s="47">
        <v>8.7917500000000004</v>
      </c>
      <c r="I931" s="47"/>
    </row>
    <row r="932" spans="1:9">
      <c r="A932" s="5" t="s">
        <v>783</v>
      </c>
      <c r="B932" s="5"/>
      <c r="C932" s="47">
        <v>4.726</v>
      </c>
      <c r="I932" s="47"/>
    </row>
    <row r="933" spans="1:9">
      <c r="A933" s="5" t="s">
        <v>784</v>
      </c>
      <c r="B933" s="5"/>
      <c r="C933" s="47">
        <v>2.7105000000000001</v>
      </c>
      <c r="I933" s="47"/>
    </row>
    <row r="934" spans="1:9">
      <c r="A934" s="5" t="s">
        <v>785</v>
      </c>
      <c r="B934" s="5"/>
      <c r="C934" s="47">
        <v>7.8882500000000002</v>
      </c>
      <c r="I934" s="47"/>
    </row>
    <row r="935" spans="1:9">
      <c r="A935" s="5" t="s">
        <v>786</v>
      </c>
      <c r="B935" s="5"/>
      <c r="C935" s="47">
        <v>6.98475</v>
      </c>
      <c r="I935" s="47"/>
    </row>
    <row r="936" spans="1:9">
      <c r="A936" s="5" t="s">
        <v>787</v>
      </c>
      <c r="B936" s="5"/>
      <c r="C936" s="47">
        <v>5.5600000000000005</v>
      </c>
      <c r="I936" s="47"/>
    </row>
    <row r="937" spans="1:9">
      <c r="A937" s="5" t="s">
        <v>788</v>
      </c>
      <c r="B937" s="5"/>
      <c r="C937" s="47">
        <v>15.985000000000001</v>
      </c>
      <c r="I937" s="47"/>
    </row>
    <row r="938" spans="1:9">
      <c r="A938" s="5" t="s">
        <v>789</v>
      </c>
      <c r="B938" s="5"/>
      <c r="C938" s="47">
        <v>7.7145000000000001</v>
      </c>
      <c r="I938" s="47"/>
    </row>
    <row r="939" spans="1:9">
      <c r="A939" s="5" t="s">
        <v>790</v>
      </c>
      <c r="B939" s="5"/>
      <c r="C939" s="47">
        <v>5.5600000000000005</v>
      </c>
      <c r="I939" s="47"/>
    </row>
    <row r="940" spans="1:9">
      <c r="A940" s="5" t="s">
        <v>791</v>
      </c>
      <c r="B940" s="5"/>
      <c r="C940" s="47">
        <v>11.120000000000001</v>
      </c>
      <c r="I940" s="47"/>
    </row>
    <row r="941" spans="1:9">
      <c r="A941" s="5" t="s">
        <v>792</v>
      </c>
      <c r="B941" s="5"/>
      <c r="C941" s="47">
        <v>2.5714999999999999</v>
      </c>
      <c r="I941" s="47"/>
    </row>
    <row r="942" spans="1:9">
      <c r="A942" s="5" t="s">
        <v>793</v>
      </c>
      <c r="B942" s="5"/>
      <c r="C942" s="47">
        <v>5.5600000000000005</v>
      </c>
      <c r="I942" s="47"/>
    </row>
    <row r="943" spans="1:9">
      <c r="A943" s="5" t="s">
        <v>794</v>
      </c>
      <c r="B943" s="5"/>
      <c r="C943" s="47">
        <v>2.7800000000000002</v>
      </c>
      <c r="I943" s="47"/>
    </row>
    <row r="944" spans="1:9">
      <c r="A944" s="5" t="s">
        <v>795</v>
      </c>
      <c r="B944" s="5"/>
      <c r="C944" s="47">
        <v>5.5600000000000005</v>
      </c>
      <c r="I944" s="47"/>
    </row>
    <row r="945" spans="1:9">
      <c r="A945" s="5" t="s">
        <v>796</v>
      </c>
      <c r="B945" s="5"/>
      <c r="C945" s="47">
        <v>7.5754999999999999</v>
      </c>
      <c r="I945" s="47"/>
    </row>
    <row r="946" spans="1:9">
      <c r="A946" s="5" t="s">
        <v>797</v>
      </c>
      <c r="B946" s="5"/>
      <c r="C946" s="47">
        <v>5.5600000000000005</v>
      </c>
      <c r="I946" s="47"/>
    </row>
    <row r="947" spans="1:9">
      <c r="A947" s="5" t="s">
        <v>798</v>
      </c>
      <c r="B947" s="5"/>
      <c r="C947" s="47">
        <v>3.4402500000000003</v>
      </c>
      <c r="I947" s="47"/>
    </row>
    <row r="948" spans="1:9">
      <c r="A948" s="5" t="s">
        <v>799</v>
      </c>
      <c r="B948" s="5"/>
      <c r="C948" s="47">
        <v>3.1274999999999999</v>
      </c>
      <c r="I948" s="47"/>
    </row>
    <row r="949" spans="1:9">
      <c r="A949" s="5" t="s">
        <v>800</v>
      </c>
      <c r="B949" s="5"/>
      <c r="C949" s="47">
        <v>3.3359999999999999</v>
      </c>
      <c r="I949" s="47"/>
    </row>
    <row r="950" spans="1:9">
      <c r="A950" s="5" t="s">
        <v>801</v>
      </c>
      <c r="B950" s="5"/>
      <c r="C950" s="47">
        <v>5.5600000000000005</v>
      </c>
      <c r="I950" s="47"/>
    </row>
    <row r="951" spans="1:9">
      <c r="A951" s="5" t="s">
        <v>802</v>
      </c>
      <c r="B951" s="5"/>
      <c r="C951" s="47">
        <v>5.5600000000000005</v>
      </c>
      <c r="I951" s="47"/>
    </row>
    <row r="952" spans="1:9">
      <c r="A952" s="5" t="s">
        <v>803</v>
      </c>
      <c r="B952" s="5"/>
      <c r="C952" s="47">
        <v>5.5600000000000005</v>
      </c>
      <c r="I952" s="47"/>
    </row>
    <row r="953" spans="1:9">
      <c r="A953" s="5" t="s">
        <v>804</v>
      </c>
      <c r="B953" s="5"/>
      <c r="C953" s="47">
        <v>4.6565000000000003</v>
      </c>
      <c r="I953" s="47"/>
    </row>
    <row r="954" spans="1:9">
      <c r="A954" s="5" t="s">
        <v>804</v>
      </c>
      <c r="B954" s="5"/>
      <c r="C954" s="47">
        <v>10.251250000000001</v>
      </c>
      <c r="I954" s="47"/>
    </row>
    <row r="955" spans="1:9">
      <c r="A955" s="5" t="s">
        <v>805</v>
      </c>
      <c r="B955" s="5"/>
      <c r="C955" s="47">
        <v>2.7800000000000002</v>
      </c>
      <c r="I955" s="47"/>
    </row>
    <row r="956" spans="1:9">
      <c r="A956" s="5" t="s">
        <v>806</v>
      </c>
      <c r="B956" s="5"/>
      <c r="C956" s="47">
        <v>5.5600000000000005</v>
      </c>
      <c r="I956" s="47"/>
    </row>
    <row r="957" spans="1:9">
      <c r="A957" s="5" t="s">
        <v>807</v>
      </c>
      <c r="B957" s="5"/>
      <c r="C957" s="47">
        <v>5.5600000000000005</v>
      </c>
      <c r="I957" s="47"/>
    </row>
    <row r="958" spans="1:9">
      <c r="A958" s="5" t="s">
        <v>808</v>
      </c>
      <c r="B958" s="5"/>
      <c r="C958" s="47">
        <v>5.5600000000000005</v>
      </c>
      <c r="I958" s="47"/>
    </row>
    <row r="959" spans="1:9">
      <c r="A959" s="5" t="s">
        <v>809</v>
      </c>
      <c r="B959" s="5"/>
      <c r="C959" s="47">
        <v>5.5600000000000005</v>
      </c>
      <c r="I959" s="47"/>
    </row>
    <row r="960" spans="1:9">
      <c r="A960" s="5" t="s">
        <v>810</v>
      </c>
      <c r="B960" s="5"/>
      <c r="C960" s="47">
        <v>5.5600000000000005</v>
      </c>
      <c r="I960" s="47"/>
    </row>
    <row r="961" spans="1:9">
      <c r="A961" s="5" t="s">
        <v>811</v>
      </c>
      <c r="B961" s="5"/>
      <c r="C961" s="47">
        <v>5.5600000000000005</v>
      </c>
      <c r="I961" s="47"/>
    </row>
    <row r="962" spans="1:9">
      <c r="A962" s="5" t="s">
        <v>812</v>
      </c>
      <c r="B962" s="5"/>
      <c r="C962" s="47">
        <v>5.5600000000000005</v>
      </c>
      <c r="I962" s="47"/>
    </row>
    <row r="963" spans="1:9">
      <c r="A963" s="5" t="s">
        <v>813</v>
      </c>
      <c r="B963" s="5"/>
      <c r="C963" s="47">
        <v>5.5600000000000005</v>
      </c>
      <c r="I963" s="47"/>
    </row>
    <row r="964" spans="1:9">
      <c r="A964" s="5" t="s">
        <v>814</v>
      </c>
      <c r="B964" s="5"/>
      <c r="C964" s="47">
        <v>7.2975000000000003</v>
      </c>
      <c r="I964" s="47"/>
    </row>
    <row r="965" spans="1:9">
      <c r="A965" s="5" t="s">
        <v>815</v>
      </c>
      <c r="B965" s="5"/>
      <c r="C965" s="47">
        <v>2.5714999999999999</v>
      </c>
      <c r="I965" s="47"/>
    </row>
    <row r="966" spans="1:9">
      <c r="A966" s="5" t="s">
        <v>816</v>
      </c>
      <c r="B966" s="5"/>
      <c r="C966" s="47">
        <v>5.5600000000000005</v>
      </c>
      <c r="I966" s="47"/>
    </row>
    <row r="967" spans="1:9">
      <c r="A967" s="5" t="s">
        <v>817</v>
      </c>
      <c r="B967" s="5"/>
      <c r="C967" s="47">
        <v>16.3325</v>
      </c>
      <c r="I967" s="47"/>
    </row>
    <row r="968" spans="1:9">
      <c r="A968" s="5" t="s">
        <v>818</v>
      </c>
      <c r="B968" s="5"/>
      <c r="C968" s="47">
        <v>5.5600000000000005</v>
      </c>
      <c r="I968" s="47"/>
    </row>
    <row r="969" spans="1:9">
      <c r="A969" s="5" t="s">
        <v>819</v>
      </c>
      <c r="B969" s="5"/>
      <c r="C969" s="47">
        <v>9.0350000000000001</v>
      </c>
      <c r="I969" s="47"/>
    </row>
    <row r="970" spans="1:9">
      <c r="A970" s="5" t="s">
        <v>820</v>
      </c>
      <c r="B970" s="5"/>
      <c r="C970" s="47">
        <v>5.5600000000000005</v>
      </c>
      <c r="I970" s="47"/>
    </row>
    <row r="971" spans="1:9">
      <c r="A971" s="5" t="s">
        <v>821</v>
      </c>
      <c r="B971" s="5"/>
      <c r="C971" s="47">
        <v>3.8225000000000002</v>
      </c>
      <c r="I971" s="47"/>
    </row>
    <row r="972" spans="1:9">
      <c r="A972" s="5" t="s">
        <v>822</v>
      </c>
      <c r="B972" s="5"/>
      <c r="C972" s="47">
        <v>4.4132499999999997</v>
      </c>
      <c r="I972" s="47"/>
    </row>
    <row r="973" spans="1:9">
      <c r="A973" s="5" t="s">
        <v>823</v>
      </c>
      <c r="B973" s="5"/>
      <c r="C973" s="47">
        <v>5.3167499999999999</v>
      </c>
      <c r="I973" s="47"/>
    </row>
    <row r="974" spans="1:9">
      <c r="A974" s="5" t="s">
        <v>824</v>
      </c>
      <c r="B974" s="5"/>
      <c r="C974" s="47">
        <v>7.74925</v>
      </c>
      <c r="I974" s="47"/>
    </row>
    <row r="975" spans="1:9">
      <c r="A975" s="5" t="s">
        <v>825</v>
      </c>
      <c r="B975" s="5"/>
      <c r="C975" s="47">
        <v>7.5407500000000001</v>
      </c>
      <c r="I975" s="47"/>
    </row>
    <row r="976" spans="1:9">
      <c r="A976" s="5" t="s">
        <v>826</v>
      </c>
      <c r="B976" s="5"/>
      <c r="C976" s="47">
        <v>3.4750000000000001</v>
      </c>
      <c r="I976" s="47"/>
    </row>
    <row r="977" spans="1:9">
      <c r="A977" s="5" t="s">
        <v>827</v>
      </c>
      <c r="B977" s="5"/>
      <c r="C977" s="47">
        <v>3.4055</v>
      </c>
      <c r="I977" s="47"/>
    </row>
    <row r="978" spans="1:9">
      <c r="A978" s="5" t="s">
        <v>828</v>
      </c>
      <c r="B978" s="5"/>
      <c r="C978" s="47">
        <v>3.4750000000000001</v>
      </c>
      <c r="I978" s="47"/>
    </row>
    <row r="979" spans="1:9">
      <c r="A979" s="5" t="s">
        <v>829</v>
      </c>
      <c r="B979" s="5"/>
      <c r="C979" s="47">
        <v>5.5600000000000005</v>
      </c>
      <c r="I979" s="47"/>
    </row>
    <row r="980" spans="1:9">
      <c r="A980" s="5" t="s">
        <v>830</v>
      </c>
      <c r="B980" s="5"/>
      <c r="C980" s="47">
        <v>5.5600000000000005</v>
      </c>
      <c r="I980" s="47"/>
    </row>
    <row r="981" spans="1:9">
      <c r="A981" s="5" t="s">
        <v>831</v>
      </c>
      <c r="B981" s="5"/>
      <c r="C981" s="47">
        <v>0.52124999999999999</v>
      </c>
      <c r="I981" s="47"/>
    </row>
    <row r="982" spans="1:9">
      <c r="A982" s="5" t="s">
        <v>832</v>
      </c>
      <c r="B982" s="5"/>
      <c r="C982" s="47">
        <v>5.5600000000000005</v>
      </c>
      <c r="I982" s="47"/>
    </row>
    <row r="983" spans="1:9">
      <c r="A983" s="5" t="s">
        <v>833</v>
      </c>
      <c r="B983" s="5"/>
      <c r="C983" s="47">
        <v>4.7607499999999998</v>
      </c>
      <c r="I983" s="47"/>
    </row>
    <row r="984" spans="1:9">
      <c r="A984" s="5" t="s">
        <v>834</v>
      </c>
      <c r="B984" s="5"/>
      <c r="C984" s="47">
        <v>4.726</v>
      </c>
      <c r="I984" s="47"/>
    </row>
    <row r="985" spans="1:9">
      <c r="A985" s="5" t="s">
        <v>835</v>
      </c>
      <c r="B985" s="5"/>
      <c r="C985" s="47">
        <v>5.0040000000000004</v>
      </c>
      <c r="I985" s="47"/>
    </row>
    <row r="986" spans="1:9">
      <c r="A986" s="5" t="s">
        <v>836</v>
      </c>
      <c r="B986" s="5"/>
      <c r="C986" s="47">
        <v>5.5600000000000005</v>
      </c>
      <c r="I986" s="47"/>
    </row>
    <row r="987" spans="1:9">
      <c r="A987" s="5" t="s">
        <v>837</v>
      </c>
      <c r="B987" s="5"/>
      <c r="C987" s="47">
        <v>2.9885000000000002</v>
      </c>
      <c r="I987" s="47"/>
    </row>
    <row r="988" spans="1:9">
      <c r="A988" s="5" t="s">
        <v>838</v>
      </c>
      <c r="B988" s="5"/>
      <c r="C988" s="47">
        <v>11.120000000000001</v>
      </c>
      <c r="I988" s="47"/>
    </row>
    <row r="989" spans="1:9">
      <c r="A989" s="5" t="s">
        <v>839</v>
      </c>
      <c r="B989" s="5"/>
      <c r="C989" s="47">
        <v>8.7569999999999997</v>
      </c>
      <c r="I989" s="47"/>
    </row>
    <row r="990" spans="1:9">
      <c r="A990" s="5" t="s">
        <v>840</v>
      </c>
      <c r="B990" s="5"/>
      <c r="C990" s="47">
        <v>2.2240000000000002</v>
      </c>
      <c r="I990" s="47"/>
    </row>
    <row r="991" spans="1:9">
      <c r="A991" s="5" t="s">
        <v>841</v>
      </c>
      <c r="B991" s="5"/>
      <c r="C991" s="47">
        <v>3.5445000000000002</v>
      </c>
      <c r="I991" s="47"/>
    </row>
    <row r="992" spans="1:9">
      <c r="A992" s="5" t="s">
        <v>842</v>
      </c>
      <c r="B992" s="5"/>
      <c r="C992" s="47">
        <v>9.417250000000001</v>
      </c>
      <c r="I992" s="47"/>
    </row>
    <row r="993" spans="1:9">
      <c r="A993" s="5" t="s">
        <v>843</v>
      </c>
      <c r="B993" s="5"/>
      <c r="C993" s="47">
        <v>2.7800000000000002</v>
      </c>
      <c r="I993" s="47"/>
    </row>
    <row r="994" spans="1:9">
      <c r="A994" s="5" t="s">
        <v>844</v>
      </c>
      <c r="B994" s="5"/>
      <c r="C994" s="47">
        <v>5.5600000000000005</v>
      </c>
      <c r="I994" s="47"/>
    </row>
    <row r="995" spans="1:9">
      <c r="A995" s="5" t="s">
        <v>845</v>
      </c>
      <c r="B995" s="5"/>
      <c r="C995" s="47">
        <v>2.6062500000000002</v>
      </c>
      <c r="I995" s="47"/>
    </row>
    <row r="996" spans="1:9">
      <c r="A996" s="5" t="s">
        <v>846</v>
      </c>
      <c r="B996" s="5"/>
      <c r="C996" s="47">
        <v>4.6217500000000005</v>
      </c>
      <c r="I996" s="47"/>
    </row>
    <row r="997" spans="1:9">
      <c r="A997" s="5" t="s">
        <v>847</v>
      </c>
      <c r="B997" s="5"/>
      <c r="C997" s="47">
        <v>3.4402500000000003</v>
      </c>
      <c r="I997" s="47"/>
    </row>
    <row r="998" spans="1:9">
      <c r="A998" s="5" t="s">
        <v>848</v>
      </c>
      <c r="B998" s="5"/>
      <c r="C998" s="47">
        <v>3.4402500000000003</v>
      </c>
      <c r="I998" s="47"/>
    </row>
    <row r="999" spans="1:9">
      <c r="A999" s="5" t="s">
        <v>849</v>
      </c>
      <c r="B999" s="5"/>
      <c r="C999" s="47">
        <v>6.95</v>
      </c>
      <c r="I999" s="47"/>
    </row>
    <row r="1000" spans="1:9">
      <c r="A1000" s="5" t="s">
        <v>850</v>
      </c>
      <c r="B1000" s="5"/>
      <c r="C1000" s="47">
        <v>4.726</v>
      </c>
      <c r="I1000" s="47"/>
    </row>
    <row r="1001" spans="1:9">
      <c r="A1001" s="5" t="s">
        <v>851</v>
      </c>
      <c r="B1001" s="5"/>
      <c r="C1001" s="47">
        <v>5.5600000000000005</v>
      </c>
      <c r="I1001" s="47"/>
    </row>
    <row r="1002" spans="1:9">
      <c r="A1002" s="5" t="s">
        <v>852</v>
      </c>
      <c r="B1002" s="5"/>
      <c r="C1002" s="47">
        <v>5.5600000000000005</v>
      </c>
      <c r="I1002" s="47"/>
    </row>
    <row r="1003" spans="1:9">
      <c r="A1003" s="5" t="s">
        <v>853</v>
      </c>
      <c r="B1003" s="5"/>
      <c r="C1003" s="47">
        <v>4.4480000000000004</v>
      </c>
      <c r="I1003" s="47"/>
    </row>
    <row r="1004" spans="1:9">
      <c r="A1004" s="5" t="s">
        <v>854</v>
      </c>
      <c r="B1004" s="5"/>
      <c r="C1004" s="47">
        <v>3.4402500000000003</v>
      </c>
      <c r="I1004" s="47"/>
    </row>
    <row r="1005" spans="1:9">
      <c r="A1005" s="5" t="s">
        <v>855</v>
      </c>
      <c r="B1005" s="5"/>
      <c r="C1005" s="47">
        <v>19.646820000000002</v>
      </c>
      <c r="I1005" s="47"/>
    </row>
    <row r="1006" spans="1:9">
      <c r="A1006" s="5" t="s">
        <v>856</v>
      </c>
      <c r="B1006" s="5"/>
      <c r="C1006" s="47">
        <v>5.5600000000000005</v>
      </c>
      <c r="I1006" s="47"/>
    </row>
    <row r="1007" spans="1:9">
      <c r="A1007" s="5" t="s">
        <v>857</v>
      </c>
      <c r="B1007" s="5"/>
      <c r="C1007" s="47">
        <v>13.203040000000001</v>
      </c>
      <c r="I1007" s="47"/>
    </row>
    <row r="1008" spans="1:9">
      <c r="A1008" s="5" t="s">
        <v>858</v>
      </c>
      <c r="B1008" s="5"/>
      <c r="C1008" s="47">
        <v>21.202580000000001</v>
      </c>
      <c r="I1008" s="47"/>
    </row>
    <row r="1009" spans="1:9">
      <c r="A1009" s="5" t="s">
        <v>859</v>
      </c>
      <c r="B1009" s="5"/>
      <c r="C1009" s="47">
        <v>3.4750000000000001</v>
      </c>
      <c r="I1009" s="47"/>
    </row>
    <row r="1010" spans="1:9">
      <c r="A1010" s="5" t="s">
        <v>860</v>
      </c>
      <c r="B1010" s="5"/>
      <c r="C1010" s="47">
        <v>3.7045400000000002</v>
      </c>
      <c r="I1010" s="47"/>
    </row>
    <row r="1011" spans="1:9">
      <c r="A1011" s="5" t="s">
        <v>861</v>
      </c>
      <c r="B1011" s="5"/>
      <c r="C1011" s="47">
        <v>4.34375</v>
      </c>
      <c r="I1011" s="47"/>
    </row>
    <row r="1012" spans="1:9">
      <c r="A1012" s="5" t="s">
        <v>862</v>
      </c>
      <c r="B1012" s="5"/>
      <c r="C1012" s="47">
        <v>5.5600000000000005</v>
      </c>
      <c r="I1012" s="47"/>
    </row>
    <row r="1013" spans="1:9">
      <c r="A1013" s="5" t="s">
        <v>275</v>
      </c>
      <c r="B1013" s="5"/>
      <c r="C1013" s="47">
        <v>5.8348800000000001</v>
      </c>
      <c r="I1013" s="47"/>
    </row>
    <row r="1014" spans="1:9">
      <c r="A1014" s="5" t="s">
        <v>863</v>
      </c>
      <c r="B1014" s="5"/>
      <c r="C1014" s="47">
        <v>5.5600000000000005</v>
      </c>
      <c r="I1014" s="47"/>
    </row>
    <row r="1015" spans="1:9">
      <c r="A1015" s="5" t="s">
        <v>864</v>
      </c>
      <c r="B1015" s="5"/>
      <c r="C1015" s="47">
        <v>65.381190000000004</v>
      </c>
      <c r="I1015" s="47"/>
    </row>
    <row r="1016" spans="1:9">
      <c r="A1016" s="5" t="s">
        <v>865</v>
      </c>
      <c r="B1016" s="5"/>
      <c r="C1016" s="47">
        <v>2.6062500000000002</v>
      </c>
      <c r="I1016" s="47"/>
    </row>
    <row r="1017" spans="1:9">
      <c r="A1017" s="5" t="s">
        <v>866</v>
      </c>
      <c r="B1017" s="5"/>
      <c r="C1017" s="47">
        <v>4.2047499999999998</v>
      </c>
      <c r="I1017" s="47"/>
    </row>
    <row r="1018" spans="1:9">
      <c r="A1018" s="5" t="s">
        <v>867</v>
      </c>
      <c r="B1018" s="5"/>
      <c r="C1018" s="47">
        <v>5.0342399999999996</v>
      </c>
      <c r="I1018" s="47"/>
    </row>
    <row r="1019" spans="1:9">
      <c r="A1019" s="5" t="s">
        <v>868</v>
      </c>
      <c r="B1019" s="5"/>
      <c r="C1019" s="47">
        <v>8.5276399999999999</v>
      </c>
      <c r="I1019" s="47"/>
    </row>
    <row r="1020" spans="1:9">
      <c r="A1020" s="5" t="s">
        <v>869</v>
      </c>
      <c r="B1020" s="5"/>
      <c r="C1020" s="47">
        <v>7.7839999999999998</v>
      </c>
      <c r="I1020" s="47"/>
    </row>
    <row r="1021" spans="1:9">
      <c r="A1021" s="5" t="s">
        <v>870</v>
      </c>
      <c r="B1021" s="5"/>
      <c r="C1021" s="47">
        <v>9.417250000000001</v>
      </c>
      <c r="I1021" s="47"/>
    </row>
    <row r="1022" spans="1:9">
      <c r="A1022" s="5" t="s">
        <v>871</v>
      </c>
      <c r="B1022" s="5"/>
      <c r="C1022" s="47">
        <v>77.379109999999997</v>
      </c>
      <c r="I1022" s="47"/>
    </row>
    <row r="1023" spans="1:9">
      <c r="A1023" s="5" t="s">
        <v>872</v>
      </c>
      <c r="B1023" s="5"/>
      <c r="C1023" s="47">
        <v>11.801600000000001</v>
      </c>
      <c r="I1023" s="47"/>
    </row>
    <row r="1024" spans="1:9">
      <c r="A1024" s="5" t="s">
        <v>873</v>
      </c>
      <c r="B1024" s="5"/>
      <c r="C1024" s="47">
        <v>11.054959999999999</v>
      </c>
      <c r="I1024" s="47"/>
    </row>
    <row r="1025" spans="1:9">
      <c r="A1025" s="5" t="s">
        <v>276</v>
      </c>
      <c r="B1025" s="5"/>
      <c r="C1025" s="47">
        <v>57.223320000000001</v>
      </c>
      <c r="I1025" s="47"/>
    </row>
    <row r="1026" spans="1:9">
      <c r="A1026" s="5" t="s">
        <v>874</v>
      </c>
      <c r="B1026" s="5"/>
      <c r="C1026" s="47">
        <v>35.871739999999996</v>
      </c>
      <c r="I1026" s="47"/>
    </row>
    <row r="1027" spans="1:9">
      <c r="A1027" s="5" t="s">
        <v>875</v>
      </c>
      <c r="B1027" s="5"/>
      <c r="C1027" s="47">
        <v>41.516170000000002</v>
      </c>
      <c r="I1027" s="47"/>
    </row>
    <row r="1028" spans="1:9">
      <c r="A1028" s="5" t="s">
        <v>876</v>
      </c>
      <c r="B1028" s="5"/>
      <c r="C1028" s="47">
        <v>6.3056000000000001</v>
      </c>
      <c r="I1028" s="47"/>
    </row>
    <row r="1029" spans="1:9">
      <c r="A1029" s="5" t="s">
        <v>877</v>
      </c>
      <c r="B1029" s="5"/>
      <c r="C1029" s="47">
        <v>9.1431200000000015</v>
      </c>
      <c r="I1029" s="47"/>
    </row>
    <row r="1030" spans="1:9">
      <c r="A1030" s="5" t="s">
        <v>878</v>
      </c>
      <c r="B1030" s="5"/>
      <c r="C1030" s="47">
        <v>13.241760000000001</v>
      </c>
      <c r="I1030" s="47"/>
    </row>
    <row r="1031" spans="1:9">
      <c r="A1031" s="5" t="s">
        <v>879</v>
      </c>
      <c r="B1031" s="5"/>
      <c r="C1031" s="47">
        <v>7.4712500000000004</v>
      </c>
      <c r="I1031" s="47"/>
    </row>
    <row r="1032" spans="1:9">
      <c r="A1032" s="5" t="s">
        <v>880</v>
      </c>
      <c r="B1032" s="5"/>
      <c r="C1032" s="47">
        <v>4.7607499999999998</v>
      </c>
      <c r="I1032" s="47"/>
    </row>
    <row r="1033" spans="1:9">
      <c r="A1033" s="5" t="s">
        <v>881</v>
      </c>
      <c r="B1033" s="5"/>
      <c r="C1033" s="47">
        <v>3.6835</v>
      </c>
      <c r="I1033" s="47"/>
    </row>
    <row r="1034" spans="1:9">
      <c r="A1034" s="5" t="s">
        <v>882</v>
      </c>
      <c r="B1034" s="5"/>
      <c r="C1034" s="47">
        <v>5.5600000000000005</v>
      </c>
      <c r="I1034" s="47"/>
    </row>
    <row r="1035" spans="1:9">
      <c r="A1035" s="5" t="s">
        <v>883</v>
      </c>
      <c r="B1035" s="5"/>
      <c r="C1035" s="47">
        <v>4.17</v>
      </c>
      <c r="I1035" s="47"/>
    </row>
    <row r="1036" spans="1:9">
      <c r="A1036" s="5" t="s">
        <v>884</v>
      </c>
      <c r="B1036" s="5"/>
      <c r="C1036" s="47">
        <v>3.8572500000000001</v>
      </c>
      <c r="I1036" s="47"/>
    </row>
    <row r="1037" spans="1:9">
      <c r="A1037" s="5" t="s">
        <v>885</v>
      </c>
      <c r="B1037" s="5"/>
      <c r="C1037" s="47">
        <v>2.0154999999999998</v>
      </c>
      <c r="I1037" s="47"/>
    </row>
    <row r="1038" spans="1:9">
      <c r="A1038" s="5" t="s">
        <v>886</v>
      </c>
      <c r="B1038" s="5"/>
      <c r="C1038" s="47">
        <v>2.3422000000000001</v>
      </c>
      <c r="I1038" s="47"/>
    </row>
    <row r="1039" spans="1:9">
      <c r="A1039" s="5" t="s">
        <v>887</v>
      </c>
      <c r="B1039" s="5"/>
      <c r="C1039" s="47">
        <v>4.726</v>
      </c>
      <c r="I1039" s="47"/>
    </row>
    <row r="1040" spans="1:9">
      <c r="A1040" s="5" t="s">
        <v>888</v>
      </c>
      <c r="B1040" s="5"/>
      <c r="C1040" s="47">
        <v>5.5600000000000005</v>
      </c>
      <c r="I1040" s="47"/>
    </row>
    <row r="1041" spans="1:9">
      <c r="A1041" s="5" t="s">
        <v>889</v>
      </c>
      <c r="B1041" s="5"/>
      <c r="C1041" s="47">
        <v>3.4750000000000001</v>
      </c>
      <c r="I1041" s="47"/>
    </row>
    <row r="1042" spans="1:9">
      <c r="A1042" s="5" t="s">
        <v>890</v>
      </c>
      <c r="B1042" s="5"/>
      <c r="C1042" s="47">
        <v>4.5175000000000001</v>
      </c>
      <c r="I1042" s="47"/>
    </row>
    <row r="1043" spans="1:9">
      <c r="A1043" s="5" t="s">
        <v>891</v>
      </c>
      <c r="B1043" s="5"/>
      <c r="C1043" s="47">
        <v>6.7762500000000001</v>
      </c>
      <c r="I1043" s="47"/>
    </row>
    <row r="1044" spans="1:9">
      <c r="A1044" s="5" t="s">
        <v>892</v>
      </c>
      <c r="B1044" s="5"/>
      <c r="C1044" s="47">
        <v>4.5869999999999997</v>
      </c>
      <c r="I1044" s="47"/>
    </row>
    <row r="1045" spans="1:9">
      <c r="A1045" s="5" t="s">
        <v>893</v>
      </c>
      <c r="B1045" s="5"/>
      <c r="C1045" s="47">
        <v>5.5600000000000005</v>
      </c>
      <c r="I1045" s="47"/>
    </row>
    <row r="1046" spans="1:9">
      <c r="A1046" s="5" t="s">
        <v>894</v>
      </c>
      <c r="B1046" s="5"/>
      <c r="C1046" s="47">
        <v>5.5600000000000005</v>
      </c>
      <c r="I1046" s="47"/>
    </row>
    <row r="1047" spans="1:9">
      <c r="A1047" s="5" t="s">
        <v>895</v>
      </c>
      <c r="B1047" s="5"/>
      <c r="C1047" s="47">
        <v>9.0697500000000009</v>
      </c>
      <c r="I1047" s="47"/>
    </row>
    <row r="1048" spans="1:9">
      <c r="A1048" s="5" t="s">
        <v>896</v>
      </c>
      <c r="B1048" s="5"/>
      <c r="C1048" s="47">
        <v>60.218480000000007</v>
      </c>
      <c r="I1048" s="47"/>
    </row>
    <row r="1049" spans="1:9">
      <c r="A1049" s="5" t="s">
        <v>897</v>
      </c>
      <c r="B1049" s="5"/>
      <c r="C1049" s="47">
        <v>10.425000000000001</v>
      </c>
      <c r="I1049" s="47"/>
    </row>
    <row r="1050" spans="1:9">
      <c r="A1050" s="5" t="s">
        <v>898</v>
      </c>
      <c r="B1050" s="5"/>
      <c r="C1050" s="47">
        <v>11.120000000000001</v>
      </c>
      <c r="I1050" s="47"/>
    </row>
    <row r="1051" spans="1:9">
      <c r="A1051" s="5" t="s">
        <v>899</v>
      </c>
      <c r="B1051" s="5"/>
      <c r="C1051" s="47">
        <v>4.8650000000000002</v>
      </c>
      <c r="I1051" s="47"/>
    </row>
    <row r="1052" spans="1:9">
      <c r="A1052" s="5" t="s">
        <v>900</v>
      </c>
      <c r="B1052" s="5"/>
      <c r="C1052" s="47">
        <v>5.5600000000000005</v>
      </c>
      <c r="I1052" s="47"/>
    </row>
    <row r="1053" spans="1:9">
      <c r="A1053" s="5" t="s">
        <v>901</v>
      </c>
      <c r="B1053" s="5"/>
      <c r="C1053" s="47">
        <v>3.30125</v>
      </c>
      <c r="I1053" s="47"/>
    </row>
    <row r="1054" spans="1:9">
      <c r="A1054" s="5" t="s">
        <v>902</v>
      </c>
      <c r="B1054" s="5"/>
      <c r="C1054" s="47">
        <v>4.7607499999999998</v>
      </c>
      <c r="I1054" s="47"/>
    </row>
    <row r="1055" spans="1:9">
      <c r="A1055" s="5" t="s">
        <v>903</v>
      </c>
      <c r="B1055" s="5"/>
      <c r="C1055" s="47">
        <v>10.286</v>
      </c>
      <c r="I1055" s="47"/>
    </row>
    <row r="1056" spans="1:9">
      <c r="A1056" s="5" t="s">
        <v>904</v>
      </c>
      <c r="B1056" s="5"/>
      <c r="C1056" s="47">
        <v>3.2665000000000002</v>
      </c>
      <c r="I1056" s="47"/>
    </row>
    <row r="1057" spans="1:9">
      <c r="A1057" s="5" t="s">
        <v>905</v>
      </c>
      <c r="B1057" s="5"/>
      <c r="C1057" s="47">
        <v>4.5869999999999997</v>
      </c>
      <c r="I1057" s="47"/>
    </row>
    <row r="1058" spans="1:9">
      <c r="A1058" s="5" t="s">
        <v>906</v>
      </c>
      <c r="B1058" s="5"/>
      <c r="C1058" s="47">
        <v>4.726</v>
      </c>
      <c r="I1058" s="47"/>
    </row>
    <row r="1059" spans="1:9">
      <c r="A1059" s="5" t="s">
        <v>907</v>
      </c>
      <c r="B1059" s="5"/>
      <c r="C1059" s="47">
        <v>4.17</v>
      </c>
      <c r="I1059" s="47"/>
    </row>
    <row r="1060" spans="1:9">
      <c r="A1060" s="5" t="s">
        <v>908</v>
      </c>
      <c r="B1060" s="5"/>
      <c r="C1060" s="47">
        <v>5.0040000000000004</v>
      </c>
      <c r="I1060" s="47"/>
    </row>
    <row r="1061" spans="1:9">
      <c r="A1061" s="5" t="s">
        <v>909</v>
      </c>
      <c r="B1061" s="5"/>
      <c r="C1061" s="47">
        <v>6.4634999999999998</v>
      </c>
      <c r="I1061" s="47"/>
    </row>
    <row r="1062" spans="1:9">
      <c r="A1062" s="5" t="s">
        <v>910</v>
      </c>
      <c r="B1062" s="5"/>
      <c r="C1062" s="47">
        <v>5.5600000000000005</v>
      </c>
      <c r="I1062" s="47"/>
    </row>
    <row r="1063" spans="1:9">
      <c r="A1063" s="5" t="s">
        <v>911</v>
      </c>
      <c r="B1063" s="5"/>
      <c r="C1063" s="47">
        <v>3.30125</v>
      </c>
      <c r="I1063" s="47"/>
    </row>
    <row r="1064" spans="1:9">
      <c r="A1064" s="5" t="s">
        <v>912</v>
      </c>
      <c r="B1064" s="5"/>
      <c r="C1064" s="47">
        <v>5.9770000000000003</v>
      </c>
      <c r="I1064" s="47"/>
    </row>
    <row r="1065" spans="1:9">
      <c r="A1065" s="5" t="s">
        <v>913</v>
      </c>
      <c r="B1065" s="5"/>
      <c r="C1065" s="47">
        <v>3.8225000000000002</v>
      </c>
      <c r="I1065" s="47"/>
    </row>
    <row r="1066" spans="1:9">
      <c r="A1066" s="5" t="s">
        <v>914</v>
      </c>
      <c r="B1066" s="5"/>
      <c r="C1066" s="47">
        <v>2.5020000000000002</v>
      </c>
      <c r="I1066" s="47"/>
    </row>
    <row r="1067" spans="1:9">
      <c r="A1067" s="5" t="s">
        <v>915</v>
      </c>
      <c r="B1067" s="5"/>
      <c r="C1067" s="47">
        <v>5.5600000000000005</v>
      </c>
      <c r="I1067" s="47"/>
    </row>
    <row r="1068" spans="1:9">
      <c r="A1068" s="5" t="s">
        <v>916</v>
      </c>
      <c r="B1068" s="5"/>
      <c r="C1068" s="47">
        <v>4.3784999999999998</v>
      </c>
      <c r="I1068" s="47"/>
    </row>
    <row r="1069" spans="1:9">
      <c r="A1069" s="5" t="s">
        <v>917</v>
      </c>
      <c r="B1069" s="5"/>
      <c r="C1069" s="47">
        <v>5.5600000000000005</v>
      </c>
      <c r="I1069" s="47"/>
    </row>
    <row r="1070" spans="1:9">
      <c r="A1070" s="5" t="s">
        <v>918</v>
      </c>
      <c r="B1070" s="5"/>
      <c r="C1070" s="47">
        <v>4.3090000000000002</v>
      </c>
      <c r="I1070" s="47"/>
    </row>
    <row r="1071" spans="1:9">
      <c r="A1071" s="5" t="s">
        <v>919</v>
      </c>
      <c r="B1071" s="5"/>
      <c r="C1071" s="47">
        <v>2.265E-2</v>
      </c>
      <c r="I1071" s="47"/>
    </row>
    <row r="1072" spans="1:9">
      <c r="A1072" s="5" t="s">
        <v>920</v>
      </c>
      <c r="B1072" s="5"/>
      <c r="C1072" s="47">
        <v>3.1274999999999999</v>
      </c>
      <c r="I1072" s="47"/>
    </row>
    <row r="1073" spans="1:9">
      <c r="A1073" s="5" t="s">
        <v>921</v>
      </c>
      <c r="B1073" s="5"/>
      <c r="C1073" s="47">
        <v>3.30125</v>
      </c>
      <c r="I1073" s="47"/>
    </row>
    <row r="1074" spans="1:9">
      <c r="A1074" s="5" t="s">
        <v>921</v>
      </c>
      <c r="B1074" s="5"/>
      <c r="C1074" s="47">
        <v>4.726</v>
      </c>
      <c r="I1074" s="47"/>
    </row>
    <row r="1075" spans="1:9">
      <c r="A1075" s="5" t="s">
        <v>922</v>
      </c>
      <c r="B1075" s="5"/>
      <c r="C1075" s="47">
        <v>2.7800000000000002</v>
      </c>
      <c r="I1075" s="47"/>
    </row>
    <row r="1076" spans="1:9">
      <c r="A1076" s="5" t="s">
        <v>922</v>
      </c>
      <c r="B1076" s="5"/>
      <c r="C1076" s="47">
        <v>5.5600000000000005</v>
      </c>
      <c r="I1076" s="47"/>
    </row>
    <row r="1077" spans="1:9">
      <c r="A1077" s="5" t="s">
        <v>923</v>
      </c>
      <c r="B1077" s="5"/>
      <c r="C1077" s="47">
        <v>3.4402500000000003</v>
      </c>
      <c r="I1077" s="47"/>
    </row>
    <row r="1078" spans="1:9">
      <c r="A1078" s="5" t="s">
        <v>924</v>
      </c>
      <c r="B1078" s="5"/>
      <c r="C1078" s="47">
        <v>5.5600000000000005</v>
      </c>
      <c r="I1078" s="47"/>
    </row>
    <row r="1079" spans="1:9">
      <c r="A1079" s="5" t="s">
        <v>925</v>
      </c>
      <c r="B1079" s="5"/>
      <c r="C1079" s="47">
        <v>3.4055</v>
      </c>
      <c r="I1079" s="47"/>
    </row>
    <row r="1080" spans="1:9">
      <c r="A1080" s="5" t="s">
        <v>926</v>
      </c>
      <c r="B1080" s="5"/>
      <c r="C1080" s="47">
        <v>2.5367500000000001</v>
      </c>
      <c r="I1080" s="47"/>
    </row>
    <row r="1081" spans="1:9">
      <c r="A1081" s="5" t="s">
        <v>927</v>
      </c>
      <c r="B1081" s="5"/>
      <c r="C1081" s="47">
        <v>8.1662499999999998</v>
      </c>
      <c r="I1081" s="47"/>
    </row>
    <row r="1082" spans="1:9">
      <c r="A1082" s="5" t="s">
        <v>928</v>
      </c>
      <c r="B1082" s="5"/>
      <c r="C1082" s="47">
        <v>5.5600000000000005</v>
      </c>
      <c r="I1082" s="47"/>
    </row>
    <row r="1083" spans="1:9">
      <c r="A1083" s="5" t="s">
        <v>929</v>
      </c>
      <c r="B1083" s="5"/>
      <c r="C1083" s="47">
        <v>5.5600000000000005</v>
      </c>
      <c r="I1083" s="47"/>
    </row>
    <row r="1084" spans="1:9">
      <c r="A1084" s="5" t="s">
        <v>930</v>
      </c>
      <c r="B1084" s="5"/>
      <c r="C1084" s="47">
        <v>5.5600000000000005</v>
      </c>
      <c r="I1084" s="47"/>
    </row>
    <row r="1085" spans="1:9">
      <c r="A1085" s="5" t="s">
        <v>931</v>
      </c>
      <c r="B1085" s="5"/>
      <c r="C1085" s="47">
        <v>3.3707500000000001</v>
      </c>
      <c r="I1085" s="47"/>
    </row>
    <row r="1086" spans="1:9">
      <c r="A1086" s="5" t="s">
        <v>932</v>
      </c>
      <c r="B1086" s="5"/>
      <c r="C1086" s="47">
        <v>3.2665000000000002</v>
      </c>
      <c r="I1086" s="47"/>
    </row>
    <row r="1087" spans="1:9">
      <c r="A1087" s="5" t="s">
        <v>933</v>
      </c>
      <c r="B1087" s="5"/>
      <c r="C1087" s="47">
        <v>3.8919999999999999</v>
      </c>
      <c r="I1087" s="47"/>
    </row>
    <row r="1088" spans="1:9">
      <c r="A1088" s="5" t="s">
        <v>934</v>
      </c>
      <c r="B1088" s="5"/>
      <c r="C1088" s="47">
        <v>11.120000000000001</v>
      </c>
      <c r="I1088" s="47"/>
    </row>
    <row r="1089" spans="1:9">
      <c r="A1089" s="5" t="s">
        <v>935</v>
      </c>
      <c r="B1089" s="5"/>
      <c r="C1089" s="47">
        <v>5.5600000000000005</v>
      </c>
      <c r="I1089" s="47"/>
    </row>
    <row r="1090" spans="1:9">
      <c r="A1090" s="5" t="s">
        <v>936</v>
      </c>
      <c r="B1090" s="5"/>
      <c r="C1090" s="47">
        <v>3.4402500000000003</v>
      </c>
      <c r="I1090" s="47"/>
    </row>
    <row r="1091" spans="1:9">
      <c r="A1091" s="5" t="s">
        <v>936</v>
      </c>
      <c r="B1091" s="5"/>
      <c r="C1091" s="47">
        <v>5.5600000000000005</v>
      </c>
      <c r="I1091" s="47"/>
    </row>
    <row r="1092" spans="1:9">
      <c r="A1092" s="5" t="s">
        <v>937</v>
      </c>
      <c r="B1092" s="5"/>
      <c r="C1092" s="47">
        <v>4.3784999999999998</v>
      </c>
      <c r="I1092" s="47"/>
    </row>
    <row r="1093" spans="1:9">
      <c r="A1093" s="5" t="s">
        <v>938</v>
      </c>
      <c r="B1093" s="5"/>
      <c r="C1093" s="47">
        <v>2.919</v>
      </c>
      <c r="I1093" s="47"/>
    </row>
    <row r="1094" spans="1:9">
      <c r="A1094" s="5" t="s">
        <v>939</v>
      </c>
      <c r="B1094" s="5"/>
      <c r="C1094" s="47">
        <v>3.5097499999999999</v>
      </c>
      <c r="I1094" s="47"/>
    </row>
    <row r="1095" spans="1:9">
      <c r="A1095" s="5" t="s">
        <v>940</v>
      </c>
      <c r="B1095" s="5"/>
      <c r="C1095" s="47">
        <v>8.2357499999999995</v>
      </c>
      <c r="I1095" s="47"/>
    </row>
    <row r="1096" spans="1:9">
      <c r="A1096" s="5" t="s">
        <v>941</v>
      </c>
      <c r="B1096" s="5"/>
      <c r="C1096" s="47">
        <v>4.726</v>
      </c>
      <c r="I1096" s="47"/>
    </row>
    <row r="1097" spans="1:9">
      <c r="A1097" s="5" t="s">
        <v>941</v>
      </c>
      <c r="B1097" s="5"/>
      <c r="C1097" s="47">
        <v>8.0967500000000001</v>
      </c>
      <c r="I1097" s="47"/>
    </row>
    <row r="1098" spans="1:9">
      <c r="A1098" s="5" t="s">
        <v>942</v>
      </c>
      <c r="B1098" s="5"/>
      <c r="C1098" s="47">
        <v>2.5714999999999999</v>
      </c>
      <c r="I1098" s="47"/>
    </row>
    <row r="1099" spans="1:9">
      <c r="A1099" s="5" t="s">
        <v>943</v>
      </c>
      <c r="B1099" s="5"/>
      <c r="C1099" s="47">
        <v>3.4402500000000003</v>
      </c>
      <c r="I1099" s="47"/>
    </row>
    <row r="1100" spans="1:9">
      <c r="A1100" s="5" t="s">
        <v>944</v>
      </c>
      <c r="B1100" s="5"/>
      <c r="C1100" s="47">
        <v>3.8919999999999999</v>
      </c>
      <c r="I1100" s="47"/>
    </row>
    <row r="1101" spans="1:9">
      <c r="A1101" s="5" t="s">
        <v>945</v>
      </c>
      <c r="B1101" s="5"/>
      <c r="C1101" s="47">
        <v>5.8727499999999999</v>
      </c>
      <c r="I1101" s="47"/>
    </row>
    <row r="1102" spans="1:9">
      <c r="A1102" s="5" t="s">
        <v>946</v>
      </c>
      <c r="B1102" s="5"/>
      <c r="C1102" s="47">
        <v>2.7800000000000002</v>
      </c>
      <c r="I1102" s="47"/>
    </row>
    <row r="1103" spans="1:9">
      <c r="A1103" s="5" t="s">
        <v>947</v>
      </c>
      <c r="B1103" s="5"/>
      <c r="C1103" s="47">
        <v>4.5869999999999997</v>
      </c>
      <c r="I1103" s="47"/>
    </row>
    <row r="1104" spans="1:9">
      <c r="A1104" s="5" t="s">
        <v>948</v>
      </c>
      <c r="B1104" s="5"/>
      <c r="C1104" s="47">
        <v>3.1970000000000001</v>
      </c>
      <c r="I1104" s="47"/>
    </row>
    <row r="1105" spans="1:9">
      <c r="A1105" s="5" t="s">
        <v>949</v>
      </c>
      <c r="B1105" s="5"/>
      <c r="C1105" s="47">
        <v>14.595000000000001</v>
      </c>
      <c r="I1105" s="47"/>
    </row>
    <row r="1106" spans="1:9">
      <c r="A1106" s="5" t="s">
        <v>950</v>
      </c>
      <c r="B1106" s="5"/>
      <c r="C1106" s="47">
        <v>12.6112</v>
      </c>
      <c r="I1106" s="47"/>
    </row>
    <row r="1107" spans="1:9">
      <c r="A1107" s="5" t="s">
        <v>951</v>
      </c>
      <c r="B1107" s="5"/>
      <c r="C1107" s="47">
        <v>27.394270000000002</v>
      </c>
      <c r="I1107" s="47"/>
    </row>
    <row r="1108" spans="1:9">
      <c r="A1108" s="5" t="s">
        <v>952</v>
      </c>
      <c r="B1108" s="5"/>
      <c r="C1108" s="47">
        <v>10.719520000000001</v>
      </c>
      <c r="I1108" s="47"/>
    </row>
    <row r="1109" spans="1:9">
      <c r="A1109" s="5" t="s">
        <v>953</v>
      </c>
      <c r="B1109" s="5"/>
      <c r="C1109" s="47">
        <v>151.87951999999999</v>
      </c>
      <c r="I1109" s="47"/>
    </row>
    <row r="1110" spans="1:9">
      <c r="A1110" s="5" t="s">
        <v>954</v>
      </c>
      <c r="B1110" s="5"/>
      <c r="C1110" s="47">
        <v>34.050239999999995</v>
      </c>
      <c r="I1110" s="47"/>
    </row>
    <row r="1111" spans="1:9">
      <c r="A1111" s="5" t="s">
        <v>955</v>
      </c>
      <c r="B1111" s="5"/>
      <c r="C1111" s="47">
        <v>2.5367500000000001</v>
      </c>
      <c r="I1111" s="47"/>
    </row>
    <row r="1112" spans="1:9">
      <c r="A1112" s="5" t="s">
        <v>956</v>
      </c>
      <c r="B1112" s="5"/>
      <c r="C1112" s="47">
        <v>3.5097499999999999</v>
      </c>
      <c r="I1112" s="47"/>
    </row>
    <row r="1113" spans="1:9">
      <c r="A1113" s="5" t="s">
        <v>957</v>
      </c>
      <c r="B1113" s="5"/>
      <c r="C1113" s="47">
        <v>2.7800000000000002</v>
      </c>
      <c r="I1113" s="47"/>
    </row>
    <row r="1114" spans="1:9">
      <c r="A1114" s="5" t="s">
        <v>958</v>
      </c>
      <c r="B1114" s="5"/>
      <c r="C1114" s="47">
        <v>5.5600000000000005</v>
      </c>
      <c r="I1114" s="47"/>
    </row>
    <row r="1115" spans="1:9">
      <c r="A1115" s="5" t="s">
        <v>959</v>
      </c>
      <c r="B1115" s="5"/>
      <c r="C1115" s="47">
        <v>6.3056000000000001</v>
      </c>
      <c r="I1115" s="47"/>
    </row>
    <row r="1116" spans="1:9">
      <c r="A1116" s="5" t="s">
        <v>960</v>
      </c>
      <c r="B1116" s="5"/>
      <c r="C1116" s="47">
        <v>2.3603200000000002</v>
      </c>
      <c r="I1116" s="47"/>
    </row>
    <row r="1117" spans="1:9">
      <c r="A1117" s="5" t="s">
        <v>961</v>
      </c>
      <c r="B1117" s="5"/>
      <c r="C1117" s="47">
        <v>14.69993</v>
      </c>
      <c r="I1117" s="47"/>
    </row>
    <row r="1118" spans="1:9">
      <c r="A1118" s="5" t="s">
        <v>962</v>
      </c>
      <c r="B1118" s="5"/>
      <c r="C1118" s="47">
        <v>13.08412</v>
      </c>
      <c r="I1118" s="47"/>
    </row>
    <row r="1119" spans="1:9">
      <c r="A1119" s="5" t="s">
        <v>963</v>
      </c>
      <c r="B1119" s="5"/>
      <c r="C1119" s="47">
        <v>94.754919999999998</v>
      </c>
      <c r="I1119" s="47"/>
    </row>
    <row r="1120" spans="1:9">
      <c r="A1120" s="5" t="s">
        <v>964</v>
      </c>
      <c r="B1120" s="5"/>
      <c r="C1120" s="47">
        <v>11.35008</v>
      </c>
      <c r="I1120" s="47"/>
    </row>
    <row r="1121" spans="1:9">
      <c r="A1121" s="5" t="s">
        <v>965</v>
      </c>
      <c r="B1121" s="5"/>
      <c r="C1121" s="47">
        <v>13.08412</v>
      </c>
      <c r="I1121" s="47"/>
    </row>
    <row r="1122" spans="1:9">
      <c r="A1122" s="5" t="s">
        <v>966</v>
      </c>
      <c r="B1122" s="5"/>
      <c r="C1122" s="47">
        <v>22.187830000000002</v>
      </c>
      <c r="I1122" s="47"/>
    </row>
    <row r="1123" spans="1:9">
      <c r="A1123" s="5" t="s">
        <v>967</v>
      </c>
      <c r="B1123" s="5"/>
      <c r="C1123" s="47">
        <v>54.50403</v>
      </c>
      <c r="I1123" s="47"/>
    </row>
    <row r="1124" spans="1:9">
      <c r="A1124" s="5" t="s">
        <v>968</v>
      </c>
      <c r="B1124" s="5"/>
      <c r="C1124" s="47">
        <v>24.267599999999998</v>
      </c>
      <c r="I1124" s="47"/>
    </row>
    <row r="1125" spans="1:9">
      <c r="A1125" s="5" t="s">
        <v>969</v>
      </c>
      <c r="B1125" s="5"/>
      <c r="C1125" s="47">
        <v>18.916799999999999</v>
      </c>
      <c r="I1125" s="47"/>
    </row>
    <row r="1126" spans="1:9">
      <c r="A1126" s="5" t="s">
        <v>277</v>
      </c>
      <c r="B1126" s="5"/>
      <c r="C1126" s="47">
        <v>58.64208</v>
      </c>
      <c r="I1126" s="47"/>
    </row>
    <row r="1127" spans="1:9">
      <c r="A1127" s="5" t="s">
        <v>970</v>
      </c>
      <c r="B1127" s="5"/>
      <c r="C1127" s="47">
        <v>40.040559999999999</v>
      </c>
      <c r="I1127" s="47"/>
    </row>
    <row r="1128" spans="1:9">
      <c r="A1128" s="5" t="s">
        <v>971</v>
      </c>
      <c r="B1128" s="5"/>
      <c r="C1128" s="47">
        <v>14.621110000000002</v>
      </c>
      <c r="I1128" s="47"/>
    </row>
    <row r="1129" spans="1:9">
      <c r="A1129" s="5" t="s">
        <v>972</v>
      </c>
      <c r="B1129" s="5"/>
      <c r="C1129" s="47">
        <v>22.739570000000001</v>
      </c>
      <c r="I1129" s="47"/>
    </row>
    <row r="1130" spans="1:9">
      <c r="A1130" s="5" t="s">
        <v>973</v>
      </c>
      <c r="B1130" s="5"/>
      <c r="C1130" s="47">
        <v>40.579560000000001</v>
      </c>
      <c r="I1130" s="47"/>
    </row>
    <row r="1131" spans="1:9">
      <c r="A1131" s="5" t="s">
        <v>974</v>
      </c>
      <c r="B1131" s="5"/>
      <c r="C1131" s="47">
        <v>41.971650000000004</v>
      </c>
      <c r="I1131" s="47"/>
    </row>
    <row r="1132" spans="1:9">
      <c r="A1132" s="5" t="s">
        <v>975</v>
      </c>
      <c r="B1132" s="5"/>
      <c r="C1132" s="47">
        <v>14.581700000000001</v>
      </c>
      <c r="I1132" s="47"/>
    </row>
    <row r="1133" spans="1:9">
      <c r="A1133" s="5" t="s">
        <v>976</v>
      </c>
      <c r="B1133" s="5"/>
      <c r="C1133" s="47">
        <v>16.68</v>
      </c>
      <c r="I1133" s="47"/>
    </row>
    <row r="1134" spans="1:9">
      <c r="A1134" s="5" t="s">
        <v>977</v>
      </c>
      <c r="B1134" s="5"/>
      <c r="C1134" s="47">
        <v>5.5600000000000005</v>
      </c>
      <c r="I1134" s="47"/>
    </row>
    <row r="1135" spans="1:9">
      <c r="A1135" s="5" t="s">
        <v>978</v>
      </c>
      <c r="B1135" s="5"/>
      <c r="C1135" s="47">
        <v>7.2627500000000005</v>
      </c>
      <c r="I1135" s="47"/>
    </row>
    <row r="1136" spans="1:9">
      <c r="A1136" s="5" t="s">
        <v>979</v>
      </c>
      <c r="B1136" s="5"/>
      <c r="C1136" s="47">
        <v>11.15475</v>
      </c>
      <c r="I1136" s="47"/>
    </row>
    <row r="1137" spans="1:9">
      <c r="A1137" s="5" t="s">
        <v>980</v>
      </c>
      <c r="B1137" s="5"/>
      <c r="C1137" s="47">
        <v>4.9344999999999999</v>
      </c>
      <c r="I1137" s="47"/>
    </row>
    <row r="1138" spans="1:9">
      <c r="A1138" s="5" t="s">
        <v>981</v>
      </c>
      <c r="B1138" s="5"/>
      <c r="C1138" s="47">
        <v>5.5600000000000005</v>
      </c>
      <c r="I1138" s="47"/>
    </row>
    <row r="1139" spans="1:9">
      <c r="A1139" s="5" t="s">
        <v>982</v>
      </c>
      <c r="B1139" s="5"/>
      <c r="C1139" s="47">
        <v>14.197840000000001</v>
      </c>
      <c r="I1139" s="47"/>
    </row>
    <row r="1140" spans="1:9">
      <c r="A1140" s="5" t="s">
        <v>983</v>
      </c>
      <c r="B1140" s="5"/>
      <c r="C1140" s="47">
        <v>69.383039999999994</v>
      </c>
      <c r="I1140" s="47"/>
    </row>
    <row r="1141" spans="1:9">
      <c r="A1141" s="5" t="s">
        <v>984</v>
      </c>
      <c r="B1141" s="5"/>
      <c r="C1141" s="47">
        <v>593.37599999999998</v>
      </c>
      <c r="I1141" s="47"/>
    </row>
    <row r="1142" spans="1:9">
      <c r="A1142" s="5" t="s">
        <v>985</v>
      </c>
      <c r="B1142" s="5"/>
      <c r="C1142" s="47">
        <v>25.537680000000002</v>
      </c>
      <c r="I1142" s="47"/>
    </row>
    <row r="1143" spans="1:9">
      <c r="A1143" s="5" t="s">
        <v>986</v>
      </c>
      <c r="B1143" s="5"/>
      <c r="C1143" s="47">
        <v>5.5600000000000005</v>
      </c>
      <c r="I1143" s="47"/>
    </row>
    <row r="1144" spans="1:9">
      <c r="A1144" s="5" t="s">
        <v>987</v>
      </c>
      <c r="B1144" s="5"/>
      <c r="C1144" s="47">
        <v>23.961279999999999</v>
      </c>
      <c r="I1144" s="47"/>
    </row>
    <row r="1145" spans="1:9">
      <c r="A1145" s="5" t="s">
        <v>988</v>
      </c>
      <c r="B1145" s="5"/>
      <c r="C1145" s="47">
        <v>11.120000000000001</v>
      </c>
      <c r="I1145" s="47"/>
    </row>
    <row r="1146" spans="1:9">
      <c r="A1146" s="5" t="s">
        <v>989</v>
      </c>
      <c r="B1146" s="5"/>
      <c r="C1146" s="47">
        <v>30.779209999999999</v>
      </c>
      <c r="I1146" s="47"/>
    </row>
    <row r="1147" spans="1:9">
      <c r="A1147" s="5" t="s">
        <v>990</v>
      </c>
      <c r="B1147" s="5"/>
      <c r="C1147" s="47">
        <v>27.066129999999998</v>
      </c>
      <c r="I1147" s="47"/>
    </row>
    <row r="1148" spans="1:9">
      <c r="A1148" s="5" t="s">
        <v>991</v>
      </c>
      <c r="B1148" s="5"/>
      <c r="C1148" s="47">
        <v>6.3056000000000001</v>
      </c>
      <c r="I1148" s="47"/>
    </row>
    <row r="1149" spans="1:9">
      <c r="A1149" s="5" t="s">
        <v>992</v>
      </c>
      <c r="B1149" s="5"/>
      <c r="C1149" s="47">
        <v>2.085</v>
      </c>
      <c r="I1149" s="47"/>
    </row>
    <row r="1150" spans="1:9">
      <c r="A1150" s="5" t="s">
        <v>278</v>
      </c>
      <c r="B1150" s="5"/>
      <c r="C1150" s="47">
        <v>61.302690000000005</v>
      </c>
      <c r="I1150" s="47"/>
    </row>
    <row r="1151" spans="1:9">
      <c r="A1151" s="5" t="s">
        <v>993</v>
      </c>
      <c r="B1151" s="5"/>
      <c r="C1151" s="47">
        <v>15.012</v>
      </c>
      <c r="I1151" s="47"/>
    </row>
    <row r="1152" spans="1:9">
      <c r="A1152" s="5" t="s">
        <v>994</v>
      </c>
      <c r="B1152" s="5"/>
      <c r="C1152" s="47">
        <v>5.5600000000000005</v>
      </c>
      <c r="I1152" s="47"/>
    </row>
    <row r="1153" spans="1:9">
      <c r="A1153" s="5" t="s">
        <v>995</v>
      </c>
      <c r="B1153" s="5"/>
      <c r="C1153" s="47">
        <v>6.8432500000000003</v>
      </c>
      <c r="I1153" s="47"/>
    </row>
    <row r="1154" spans="1:9">
      <c r="A1154" s="5" t="s">
        <v>279</v>
      </c>
      <c r="B1154" s="5"/>
      <c r="C1154" s="47">
        <v>44.291150000000002</v>
      </c>
      <c r="I1154" s="47"/>
    </row>
    <row r="1155" spans="1:9">
      <c r="A1155" s="5" t="s">
        <v>996</v>
      </c>
      <c r="B1155" s="5"/>
      <c r="C1155" s="47">
        <v>37.833599999999997</v>
      </c>
      <c r="I1155" s="47"/>
    </row>
    <row r="1156" spans="1:9">
      <c r="A1156" s="5" t="s">
        <v>997</v>
      </c>
      <c r="B1156" s="5"/>
      <c r="C1156" s="47">
        <v>39.567639999999997</v>
      </c>
      <c r="I1156" s="47"/>
    </row>
    <row r="1157" spans="1:9">
      <c r="A1157" s="5" t="s">
        <v>998</v>
      </c>
      <c r="B1157" s="5"/>
      <c r="C1157" s="47">
        <v>3.3359999999999999</v>
      </c>
      <c r="I1157" s="47"/>
    </row>
    <row r="1158" spans="1:9">
      <c r="A1158" s="5" t="s">
        <v>999</v>
      </c>
      <c r="B1158" s="5"/>
      <c r="C1158" s="47">
        <v>36.09442</v>
      </c>
      <c r="I1158" s="47"/>
    </row>
    <row r="1159" spans="1:9">
      <c r="A1159" s="5" t="s">
        <v>1000</v>
      </c>
      <c r="B1159" s="5"/>
      <c r="C1159" s="47">
        <v>27.096109999999999</v>
      </c>
      <c r="I1159" s="47"/>
    </row>
    <row r="1160" spans="1:9">
      <c r="A1160" s="5" t="s">
        <v>1001</v>
      </c>
      <c r="B1160" s="5"/>
      <c r="C1160" s="47">
        <v>69.277230000000003</v>
      </c>
      <c r="I1160" s="47"/>
    </row>
    <row r="1161" spans="1:9">
      <c r="A1161" s="5" t="s">
        <v>1002</v>
      </c>
      <c r="B1161" s="5"/>
      <c r="C1161" s="47">
        <v>17.931549999999998</v>
      </c>
      <c r="I1161" s="47"/>
    </row>
    <row r="1162" spans="1:9">
      <c r="A1162" s="5" t="s">
        <v>1003</v>
      </c>
      <c r="B1162" s="5"/>
      <c r="C1162" s="47">
        <v>62.85895</v>
      </c>
      <c r="I1162" s="47"/>
    </row>
    <row r="1163" spans="1:9">
      <c r="A1163" s="5" t="s">
        <v>1004</v>
      </c>
      <c r="B1163" s="5"/>
      <c r="C1163" s="47">
        <v>2.4040100000000004</v>
      </c>
      <c r="I1163" s="47"/>
    </row>
    <row r="1164" spans="1:9">
      <c r="A1164" s="5" t="s">
        <v>1005</v>
      </c>
      <c r="B1164" s="5"/>
      <c r="C1164" s="47">
        <v>6.3056000000000001</v>
      </c>
      <c r="I1164" s="47"/>
    </row>
    <row r="1165" spans="1:9">
      <c r="A1165" s="5" t="s">
        <v>1006</v>
      </c>
      <c r="B1165" s="5"/>
      <c r="C1165" s="47">
        <v>9.1462400000000006</v>
      </c>
      <c r="I1165" s="47"/>
    </row>
    <row r="1166" spans="1:9">
      <c r="A1166" s="5" t="s">
        <v>1007</v>
      </c>
      <c r="B1166" s="5"/>
      <c r="C1166" s="47">
        <v>23.251900000000003</v>
      </c>
      <c r="I1166" s="47"/>
    </row>
    <row r="1167" spans="1:9">
      <c r="A1167" s="5" t="s">
        <v>1008</v>
      </c>
      <c r="B1167" s="5"/>
      <c r="C1167" s="47">
        <v>5.9008000000000003</v>
      </c>
      <c r="I1167" s="47"/>
    </row>
    <row r="1168" spans="1:9">
      <c r="A1168" s="5" t="s">
        <v>1009</v>
      </c>
      <c r="B1168" s="5"/>
      <c r="C1168" s="47">
        <v>14.8035</v>
      </c>
      <c r="I1168" s="47"/>
    </row>
    <row r="1169" spans="1:9">
      <c r="A1169" s="5" t="s">
        <v>1010</v>
      </c>
      <c r="B1169" s="5"/>
      <c r="C1169" s="47">
        <v>3.7833600000000001</v>
      </c>
      <c r="I1169" s="47"/>
    </row>
    <row r="1170" spans="1:9">
      <c r="A1170" s="5" t="s">
        <v>1011</v>
      </c>
      <c r="B1170" s="5"/>
      <c r="C1170" s="47">
        <v>144.78514000000001</v>
      </c>
      <c r="I1170" s="47"/>
    </row>
    <row r="1171" spans="1:9">
      <c r="A1171" s="5" t="s">
        <v>1012</v>
      </c>
      <c r="B1171" s="5"/>
      <c r="C1171" s="47">
        <v>20.242930000000001</v>
      </c>
      <c r="I1171" s="47"/>
    </row>
    <row r="1172" spans="1:9">
      <c r="A1172" s="5" t="s">
        <v>1013</v>
      </c>
      <c r="B1172" s="5"/>
      <c r="C1172" s="47">
        <v>20.84789</v>
      </c>
      <c r="I1172" s="47"/>
    </row>
    <row r="1173" spans="1:9">
      <c r="A1173" s="5" t="s">
        <v>1014</v>
      </c>
      <c r="B1173" s="5"/>
      <c r="C1173" s="47">
        <v>5.10825</v>
      </c>
      <c r="I1173" s="47"/>
    </row>
    <row r="1174" spans="1:9">
      <c r="A1174" s="5" t="s">
        <v>280</v>
      </c>
      <c r="B1174" s="5"/>
      <c r="C1174" s="47">
        <v>88.133560000000003</v>
      </c>
      <c r="I1174" s="47"/>
    </row>
    <row r="1175" spans="1:9">
      <c r="A1175" s="5" t="s">
        <v>1015</v>
      </c>
      <c r="B1175" s="5"/>
      <c r="C1175" s="47">
        <v>55.371050000000004</v>
      </c>
      <c r="I1175" s="47"/>
    </row>
    <row r="1176" spans="1:9">
      <c r="A1176" s="5" t="s">
        <v>1016</v>
      </c>
      <c r="B1176" s="5"/>
      <c r="C1176" s="47">
        <v>4.3784999999999998</v>
      </c>
      <c r="I1176" s="47"/>
    </row>
    <row r="1177" spans="1:9">
      <c r="A1177" s="5" t="s">
        <v>1017</v>
      </c>
      <c r="B1177" s="5"/>
      <c r="C1177" s="47">
        <v>77.795339999999996</v>
      </c>
      <c r="I1177" s="47"/>
    </row>
    <row r="1178" spans="1:9">
      <c r="A1178" s="5" t="s">
        <v>1018</v>
      </c>
      <c r="B1178" s="5"/>
      <c r="C1178" s="47">
        <v>2.1545000000000001</v>
      </c>
      <c r="I1178" s="47"/>
    </row>
    <row r="1179" spans="1:9">
      <c r="A1179" s="5" t="s">
        <v>1019</v>
      </c>
      <c r="B1179" s="5"/>
      <c r="C1179" s="47">
        <v>33.41968</v>
      </c>
      <c r="I1179" s="47"/>
    </row>
    <row r="1180" spans="1:9">
      <c r="A1180" s="5" t="s">
        <v>1020</v>
      </c>
      <c r="B1180" s="5"/>
      <c r="C1180" s="47">
        <v>5.5173999999999994</v>
      </c>
      <c r="I1180" s="47"/>
    </row>
    <row r="1181" spans="1:9">
      <c r="A1181" s="5" t="s">
        <v>1021</v>
      </c>
      <c r="B1181" s="5"/>
      <c r="C1181" s="47">
        <v>5.5600000000000005</v>
      </c>
      <c r="I1181" s="47"/>
    </row>
    <row r="1182" spans="1:9">
      <c r="A1182" s="5" t="s">
        <v>1022</v>
      </c>
      <c r="B1182" s="5"/>
      <c r="C1182" s="47">
        <v>3.8572500000000001</v>
      </c>
      <c r="I1182" s="47"/>
    </row>
    <row r="1183" spans="1:9">
      <c r="A1183" s="5" t="s">
        <v>1023</v>
      </c>
      <c r="B1183" s="5"/>
      <c r="C1183" s="47">
        <v>10.286</v>
      </c>
      <c r="I1183" s="47"/>
    </row>
    <row r="1184" spans="1:9">
      <c r="A1184" s="5" t="s">
        <v>1024</v>
      </c>
      <c r="B1184" s="5"/>
      <c r="C1184" s="47">
        <v>5.0040000000000004</v>
      </c>
      <c r="I1184" s="47"/>
    </row>
    <row r="1185" spans="1:9">
      <c r="A1185" s="5" t="s">
        <v>1025</v>
      </c>
      <c r="B1185" s="5"/>
      <c r="C1185" s="47">
        <v>4.6565000000000003</v>
      </c>
      <c r="I1185" s="47"/>
    </row>
    <row r="1186" spans="1:9">
      <c r="A1186" s="5" t="s">
        <v>1026</v>
      </c>
      <c r="B1186" s="5"/>
      <c r="C1186" s="47">
        <v>5.9008000000000003</v>
      </c>
      <c r="I1186" s="47"/>
    </row>
    <row r="1187" spans="1:9">
      <c r="A1187" s="5" t="s">
        <v>1026</v>
      </c>
      <c r="B1187" s="5"/>
      <c r="C1187" s="47">
        <v>68.123550000000009</v>
      </c>
      <c r="I1187" s="47"/>
    </row>
    <row r="1188" spans="1:9">
      <c r="A1188" s="5" t="s">
        <v>1027</v>
      </c>
      <c r="B1188" s="5"/>
      <c r="C1188" s="47">
        <v>5.5600000000000005</v>
      </c>
      <c r="I1188" s="47"/>
    </row>
    <row r="1189" spans="1:9">
      <c r="A1189" s="5" t="s">
        <v>1027</v>
      </c>
      <c r="B1189" s="5"/>
      <c r="C1189" s="47">
        <v>5.9008000000000003</v>
      </c>
      <c r="I1189" s="47"/>
    </row>
    <row r="1190" spans="1:9">
      <c r="A1190" s="5" t="s">
        <v>1028</v>
      </c>
      <c r="B1190" s="5"/>
      <c r="C1190" s="47">
        <v>2.7800000000000002</v>
      </c>
      <c r="I1190" s="47"/>
    </row>
    <row r="1191" spans="1:9">
      <c r="A1191" s="5" t="s">
        <v>1028</v>
      </c>
      <c r="B1191" s="5"/>
      <c r="C1191" s="47">
        <v>3.4402500000000003</v>
      </c>
      <c r="I1191" s="47"/>
    </row>
    <row r="1192" spans="1:9">
      <c r="A1192" s="5" t="s">
        <v>1028</v>
      </c>
      <c r="B1192" s="5"/>
      <c r="C1192" s="47">
        <v>5.3167499999999999</v>
      </c>
      <c r="I1192" s="47"/>
    </row>
    <row r="1193" spans="1:9">
      <c r="A1193" s="5" t="s">
        <v>1029</v>
      </c>
      <c r="B1193" s="5"/>
      <c r="C1193" s="47">
        <v>22.42304</v>
      </c>
      <c r="I1193" s="47"/>
    </row>
    <row r="1194" spans="1:9">
      <c r="A1194" s="5" t="s">
        <v>1030</v>
      </c>
      <c r="B1194" s="5"/>
      <c r="C1194" s="47">
        <v>3.5404800000000001</v>
      </c>
      <c r="I1194" s="47"/>
    </row>
    <row r="1195" spans="1:9">
      <c r="A1195" s="5" t="s">
        <v>1031</v>
      </c>
      <c r="B1195" s="5"/>
      <c r="C1195" s="47">
        <v>5.3597600000000005</v>
      </c>
      <c r="I1195" s="47"/>
    </row>
    <row r="1196" spans="1:9">
      <c r="A1196" s="5" t="s">
        <v>1032</v>
      </c>
      <c r="B1196" s="5"/>
      <c r="C1196" s="47">
        <v>10.286</v>
      </c>
      <c r="I1196" s="47"/>
    </row>
    <row r="1197" spans="1:9">
      <c r="A1197" s="5" t="s">
        <v>1033</v>
      </c>
      <c r="B1197" s="5"/>
      <c r="C1197" s="47">
        <v>5.5600000000000005</v>
      </c>
      <c r="I1197" s="47"/>
    </row>
    <row r="1198" spans="1:9">
      <c r="A1198" s="5" t="s">
        <v>1034</v>
      </c>
      <c r="B1198" s="5"/>
      <c r="C1198" s="47">
        <v>18.108080000000001</v>
      </c>
      <c r="I1198" s="47"/>
    </row>
    <row r="1199" spans="1:9">
      <c r="A1199" s="5" t="s">
        <v>1035</v>
      </c>
      <c r="B1199" s="5"/>
      <c r="C1199" s="47">
        <v>11.120000000000001</v>
      </c>
      <c r="I1199" s="47"/>
    </row>
    <row r="1200" spans="1:9">
      <c r="A1200" s="5" t="s">
        <v>1036</v>
      </c>
      <c r="B1200" s="5"/>
      <c r="C1200" s="47">
        <v>4.4480000000000004</v>
      </c>
      <c r="I1200" s="47"/>
    </row>
    <row r="1201" spans="1:9">
      <c r="A1201" s="5" t="s">
        <v>1037</v>
      </c>
      <c r="B1201" s="5"/>
      <c r="C1201" s="47">
        <v>10.286</v>
      </c>
      <c r="I1201" s="47"/>
    </row>
    <row r="1202" spans="1:9">
      <c r="A1202" s="5" t="s">
        <v>1037</v>
      </c>
      <c r="B1202" s="5"/>
      <c r="C1202" s="47">
        <v>11.966900000000001</v>
      </c>
      <c r="I1202" s="47"/>
    </row>
    <row r="1203" spans="1:9">
      <c r="A1203" s="5" t="s">
        <v>1038</v>
      </c>
      <c r="B1203" s="5"/>
      <c r="C1203" s="47">
        <v>5.5600000000000005</v>
      </c>
      <c r="I1203" s="47"/>
    </row>
    <row r="1204" spans="1:9">
      <c r="A1204" s="5" t="s">
        <v>1039</v>
      </c>
      <c r="B1204" s="5"/>
      <c r="C1204" s="47">
        <v>4.4827500000000002</v>
      </c>
      <c r="I1204" s="47"/>
    </row>
    <row r="1205" spans="1:9">
      <c r="A1205" s="5" t="s">
        <v>1040</v>
      </c>
      <c r="B1205" s="5"/>
      <c r="C1205" s="47">
        <v>3.1970000000000001</v>
      </c>
      <c r="I1205" s="47"/>
    </row>
    <row r="1206" spans="1:9">
      <c r="A1206" s="5" t="s">
        <v>1041</v>
      </c>
      <c r="B1206" s="5"/>
      <c r="C1206" s="47">
        <v>10.008000000000001</v>
      </c>
      <c r="I1206" s="47"/>
    </row>
    <row r="1207" spans="1:9">
      <c r="A1207" s="5" t="s">
        <v>1042</v>
      </c>
      <c r="B1207" s="5"/>
      <c r="C1207" s="47">
        <v>5.5600000000000005</v>
      </c>
      <c r="I1207" s="47"/>
    </row>
    <row r="1208" spans="1:9">
      <c r="A1208" s="5" t="s">
        <v>1043</v>
      </c>
      <c r="B1208" s="5"/>
      <c r="C1208" s="47">
        <v>3.4402500000000003</v>
      </c>
      <c r="I1208" s="47"/>
    </row>
    <row r="1209" spans="1:9">
      <c r="A1209" s="5" t="s">
        <v>1044</v>
      </c>
      <c r="B1209" s="5"/>
      <c r="C1209" s="47">
        <v>3.57925</v>
      </c>
      <c r="I1209" s="47"/>
    </row>
    <row r="1210" spans="1:9">
      <c r="A1210" s="5" t="s">
        <v>1045</v>
      </c>
      <c r="B1210" s="5"/>
      <c r="C1210" s="47">
        <v>5.5600000000000005</v>
      </c>
      <c r="I1210" s="47"/>
    </row>
    <row r="1211" spans="1:9">
      <c r="A1211" s="5" t="s">
        <v>1046</v>
      </c>
      <c r="B1211" s="5"/>
      <c r="C1211" s="47">
        <v>2.7800000000000002</v>
      </c>
      <c r="I1211" s="47"/>
    </row>
    <row r="1212" spans="1:9">
      <c r="A1212" s="5" t="s">
        <v>1047</v>
      </c>
      <c r="B1212" s="5"/>
      <c r="C1212" s="47">
        <v>4.726</v>
      </c>
      <c r="I1212" s="47"/>
    </row>
    <row r="1213" spans="1:9">
      <c r="A1213" s="5" t="s">
        <v>1048</v>
      </c>
      <c r="B1213" s="5"/>
      <c r="C1213" s="47">
        <v>4.4480000000000004</v>
      </c>
      <c r="I1213" s="47"/>
    </row>
    <row r="1214" spans="1:9">
      <c r="A1214" s="5" t="s">
        <v>1049</v>
      </c>
      <c r="B1214" s="5"/>
      <c r="C1214" s="47">
        <v>2.5714999999999999</v>
      </c>
      <c r="I1214" s="47"/>
    </row>
    <row r="1215" spans="1:9">
      <c r="A1215" s="5" t="s">
        <v>1049</v>
      </c>
      <c r="B1215" s="5"/>
      <c r="C1215" s="47">
        <v>4.17</v>
      </c>
      <c r="I1215" s="47"/>
    </row>
    <row r="1216" spans="1:9">
      <c r="A1216" s="5" t="s">
        <v>1049</v>
      </c>
      <c r="B1216" s="5"/>
      <c r="C1216" s="47">
        <v>6.8805000000000005</v>
      </c>
      <c r="I1216" s="47"/>
    </row>
    <row r="1217" spans="1:9">
      <c r="A1217" s="5" t="s">
        <v>1049</v>
      </c>
      <c r="B1217" s="5"/>
      <c r="C1217" s="47">
        <v>8.0967500000000001</v>
      </c>
      <c r="I1217" s="47"/>
    </row>
    <row r="1218" spans="1:9">
      <c r="A1218" s="5" t="s">
        <v>1049</v>
      </c>
      <c r="B1218" s="5"/>
      <c r="C1218" s="47">
        <v>9.417250000000001</v>
      </c>
      <c r="I1218" s="47"/>
    </row>
    <row r="1219" spans="1:9">
      <c r="A1219" s="5" t="s">
        <v>1050</v>
      </c>
      <c r="B1219" s="5"/>
      <c r="C1219" s="47">
        <v>2.4325000000000001</v>
      </c>
      <c r="I1219" s="47"/>
    </row>
    <row r="1220" spans="1:9">
      <c r="A1220" s="5" t="s">
        <v>1050</v>
      </c>
      <c r="B1220" s="5"/>
      <c r="C1220" s="47">
        <v>2.52224</v>
      </c>
      <c r="I1220" s="47"/>
    </row>
    <row r="1221" spans="1:9">
      <c r="A1221" s="5" t="s">
        <v>1051</v>
      </c>
      <c r="B1221" s="5"/>
      <c r="C1221" s="47">
        <v>13.9</v>
      </c>
      <c r="I1221" s="47"/>
    </row>
    <row r="1222" spans="1:9">
      <c r="A1222" s="5" t="s">
        <v>1052</v>
      </c>
      <c r="B1222" s="5"/>
      <c r="C1222" s="47">
        <v>5.0387500000000003</v>
      </c>
      <c r="I1222" s="47"/>
    </row>
    <row r="1223" spans="1:9">
      <c r="A1223" s="5" t="s">
        <v>1052</v>
      </c>
      <c r="B1223" s="5"/>
      <c r="C1223" s="47">
        <v>5.5600000000000005</v>
      </c>
      <c r="I1223" s="47"/>
    </row>
    <row r="1224" spans="1:9">
      <c r="A1224" s="5" t="s">
        <v>1053</v>
      </c>
      <c r="B1224" s="5"/>
      <c r="C1224" s="47">
        <v>5.5600000000000005</v>
      </c>
      <c r="I1224" s="47"/>
    </row>
    <row r="1225" spans="1:9">
      <c r="A1225" s="5" t="s">
        <v>1054</v>
      </c>
      <c r="B1225" s="5"/>
      <c r="C1225" s="47">
        <v>3.4750000000000001</v>
      </c>
      <c r="I1225" s="47"/>
    </row>
    <row r="1226" spans="1:9">
      <c r="A1226" s="5" t="s">
        <v>1055</v>
      </c>
      <c r="B1226" s="5"/>
      <c r="C1226" s="47">
        <v>7.0194999999999999</v>
      </c>
      <c r="I1226" s="47"/>
    </row>
    <row r="1227" spans="1:9">
      <c r="A1227" s="5" t="s">
        <v>1056</v>
      </c>
      <c r="B1227" s="5"/>
      <c r="C1227" s="47">
        <v>3.5097499999999999</v>
      </c>
      <c r="I1227" s="47"/>
    </row>
    <row r="1228" spans="1:9">
      <c r="A1228" s="5" t="s">
        <v>1057</v>
      </c>
      <c r="B1228" s="5"/>
      <c r="C1228" s="47">
        <v>13.79575</v>
      </c>
      <c r="I1228" s="47"/>
    </row>
    <row r="1229" spans="1:9">
      <c r="A1229" s="5" t="s">
        <v>1058</v>
      </c>
      <c r="B1229" s="5"/>
      <c r="C1229" s="47">
        <v>10.286</v>
      </c>
      <c r="I1229" s="47"/>
    </row>
    <row r="1230" spans="1:9">
      <c r="A1230" s="5" t="s">
        <v>1059</v>
      </c>
      <c r="B1230" s="5"/>
      <c r="C1230" s="47">
        <v>10.08896</v>
      </c>
      <c r="I1230" s="47"/>
    </row>
    <row r="1231" spans="1:9">
      <c r="A1231" s="5" t="s">
        <v>1060</v>
      </c>
      <c r="B1231" s="5"/>
      <c r="C1231" s="47">
        <v>2.5367500000000001</v>
      </c>
      <c r="I1231" s="47"/>
    </row>
    <row r="1232" spans="1:9">
      <c r="A1232" s="5" t="s">
        <v>1061</v>
      </c>
      <c r="B1232" s="5"/>
      <c r="C1232" s="47">
        <v>5.5600000000000005</v>
      </c>
      <c r="I1232" s="47"/>
    </row>
    <row r="1233" spans="1:9">
      <c r="A1233" s="5" t="s">
        <v>1061</v>
      </c>
      <c r="B1233" s="5"/>
      <c r="C1233" s="47">
        <v>5.5600000000000005</v>
      </c>
      <c r="I1233" s="47"/>
    </row>
    <row r="1234" spans="1:9">
      <c r="A1234" s="5" t="s">
        <v>1062</v>
      </c>
      <c r="B1234" s="5"/>
      <c r="C1234" s="47">
        <v>5.5600000000000005</v>
      </c>
      <c r="I1234" s="47"/>
    </row>
    <row r="1235" spans="1:9">
      <c r="A1235" s="5" t="s">
        <v>1063</v>
      </c>
      <c r="B1235" s="5"/>
      <c r="C1235" s="47">
        <v>3.3359999999999999</v>
      </c>
      <c r="I1235" s="47"/>
    </row>
    <row r="1236" spans="1:9">
      <c r="A1236" s="5" t="s">
        <v>1064</v>
      </c>
      <c r="B1236" s="5"/>
      <c r="C1236" s="47">
        <v>14.567600000000001</v>
      </c>
      <c r="I1236" s="47"/>
    </row>
    <row r="1237" spans="1:9">
      <c r="A1237" s="5" t="s">
        <v>1065</v>
      </c>
      <c r="B1237" s="5"/>
      <c r="C1237" s="47">
        <v>8.323360000000001</v>
      </c>
      <c r="I1237" s="47"/>
    </row>
    <row r="1238" spans="1:9">
      <c r="A1238" s="5" t="s">
        <v>1066</v>
      </c>
      <c r="B1238" s="5"/>
      <c r="C1238" s="47">
        <v>3.3359999999999999</v>
      </c>
      <c r="I1238" s="47"/>
    </row>
    <row r="1239" spans="1:9">
      <c r="A1239" s="5" t="s">
        <v>1067</v>
      </c>
      <c r="B1239" s="5"/>
      <c r="C1239" s="47">
        <v>11.120000000000001</v>
      </c>
      <c r="I1239" s="47"/>
    </row>
    <row r="1240" spans="1:9">
      <c r="A1240" s="5" t="s">
        <v>1068</v>
      </c>
      <c r="B1240" s="5"/>
      <c r="C1240" s="47">
        <v>5.5600000000000005</v>
      </c>
      <c r="I1240" s="47"/>
    </row>
    <row r="1241" spans="1:9">
      <c r="A1241" s="5" t="s">
        <v>1069</v>
      </c>
      <c r="B1241" s="5"/>
      <c r="C1241" s="47">
        <v>11.467499999999999</v>
      </c>
      <c r="I1241" s="47"/>
    </row>
    <row r="1242" spans="1:9">
      <c r="A1242" s="5" t="s">
        <v>1070</v>
      </c>
      <c r="B1242" s="5"/>
      <c r="C1242" s="47">
        <v>5.5600000000000005</v>
      </c>
      <c r="I1242" s="47"/>
    </row>
    <row r="1243" spans="1:9">
      <c r="A1243" s="5" t="s">
        <v>1071</v>
      </c>
      <c r="B1243" s="5"/>
      <c r="C1243" s="47">
        <v>20.17792</v>
      </c>
      <c r="I1243" s="47"/>
    </row>
    <row r="1244" spans="1:9">
      <c r="A1244" s="5" t="s">
        <v>1072</v>
      </c>
      <c r="B1244" s="5"/>
      <c r="C1244" s="47">
        <v>11.120000000000001</v>
      </c>
      <c r="I1244" s="47"/>
    </row>
    <row r="1245" spans="1:9">
      <c r="A1245" s="5" t="s">
        <v>1073</v>
      </c>
      <c r="B1245" s="5"/>
      <c r="C1245" s="47">
        <v>5.5600000000000005</v>
      </c>
      <c r="I1245" s="47"/>
    </row>
    <row r="1246" spans="1:9">
      <c r="A1246" s="5" t="s">
        <v>1074</v>
      </c>
      <c r="B1246" s="5"/>
      <c r="C1246" s="47">
        <v>117.96369</v>
      </c>
      <c r="I1246" s="47"/>
    </row>
    <row r="1247" spans="1:9">
      <c r="A1247" s="5" t="s">
        <v>1075</v>
      </c>
      <c r="B1247" s="5"/>
      <c r="C1247" s="47">
        <v>5.5600000000000005</v>
      </c>
      <c r="I1247" s="47"/>
    </row>
    <row r="1248" spans="1:9">
      <c r="A1248" s="5" t="s">
        <v>1076</v>
      </c>
      <c r="B1248" s="5"/>
      <c r="C1248" s="47">
        <v>4.3784999999999998</v>
      </c>
      <c r="I1248" s="47"/>
    </row>
    <row r="1249" spans="1:9">
      <c r="A1249" s="5" t="s">
        <v>1077</v>
      </c>
      <c r="B1249" s="5"/>
      <c r="C1249" s="47">
        <v>2.8494999999999999</v>
      </c>
      <c r="I1249" s="47"/>
    </row>
    <row r="1250" spans="1:9">
      <c r="A1250" s="5" t="s">
        <v>1078</v>
      </c>
      <c r="B1250" s="5"/>
      <c r="C1250" s="47">
        <v>5.5600000000000005</v>
      </c>
      <c r="I1250" s="47"/>
    </row>
    <row r="1251" spans="1:9">
      <c r="A1251" s="5" t="s">
        <v>1079</v>
      </c>
      <c r="B1251" s="5"/>
      <c r="C1251" s="47">
        <v>5.5600000000000005</v>
      </c>
      <c r="I1251" s="47"/>
    </row>
    <row r="1252" spans="1:9">
      <c r="A1252" s="5" t="s">
        <v>1080</v>
      </c>
      <c r="B1252" s="5"/>
      <c r="C1252" s="47">
        <v>3.57925</v>
      </c>
      <c r="I1252" s="47"/>
    </row>
    <row r="1253" spans="1:9">
      <c r="A1253" s="5" t="s">
        <v>1080</v>
      </c>
      <c r="B1253" s="5"/>
      <c r="C1253" s="47">
        <v>3.8572500000000001</v>
      </c>
      <c r="I1253" s="47"/>
    </row>
    <row r="1254" spans="1:9">
      <c r="A1254" s="5" t="s">
        <v>1080</v>
      </c>
      <c r="B1254" s="5"/>
      <c r="C1254" s="47">
        <v>4.7607499999999998</v>
      </c>
      <c r="I1254" s="47"/>
    </row>
    <row r="1255" spans="1:9">
      <c r="A1255" s="5" t="s">
        <v>1081</v>
      </c>
      <c r="B1255" s="5"/>
      <c r="C1255" s="47">
        <v>11.120000000000001</v>
      </c>
      <c r="I1255" s="47"/>
    </row>
    <row r="1256" spans="1:9">
      <c r="A1256" s="5" t="s">
        <v>1082</v>
      </c>
      <c r="B1256" s="5"/>
      <c r="C1256" s="47">
        <v>5.5600000000000005</v>
      </c>
      <c r="I1256" s="47"/>
    </row>
    <row r="1257" spans="1:9">
      <c r="A1257" s="5" t="s">
        <v>1082</v>
      </c>
      <c r="B1257" s="5"/>
      <c r="C1257" s="47">
        <v>5.5600000000000005</v>
      </c>
      <c r="I1257" s="47"/>
    </row>
    <row r="1258" spans="1:9">
      <c r="A1258" s="5" t="s">
        <v>1083</v>
      </c>
      <c r="B1258" s="5"/>
      <c r="C1258" s="47">
        <v>5.5600000000000005</v>
      </c>
      <c r="I1258" s="47"/>
    </row>
    <row r="1259" spans="1:9">
      <c r="A1259" s="5" t="s">
        <v>1084</v>
      </c>
      <c r="B1259" s="5"/>
      <c r="C1259" s="47">
        <v>3.83</v>
      </c>
      <c r="I1259" s="47"/>
    </row>
    <row r="1260" spans="1:9">
      <c r="A1260" s="5" t="s">
        <v>1085</v>
      </c>
      <c r="B1260" s="5"/>
      <c r="C1260" s="47">
        <v>1.3900000000000001</v>
      </c>
      <c r="I1260" s="47"/>
    </row>
    <row r="1261" spans="1:9">
      <c r="A1261" s="5" t="s">
        <v>1086</v>
      </c>
      <c r="B1261" s="5"/>
      <c r="C1261" s="47">
        <v>5.5600000000000005</v>
      </c>
      <c r="I1261" s="47"/>
    </row>
    <row r="1262" spans="1:9">
      <c r="A1262" s="5" t="s">
        <v>1087</v>
      </c>
      <c r="B1262" s="5"/>
      <c r="C1262" s="47">
        <v>5.5600000000000005</v>
      </c>
      <c r="I1262" s="47"/>
    </row>
    <row r="1263" spans="1:9">
      <c r="A1263" s="5" t="s">
        <v>1088</v>
      </c>
      <c r="B1263" s="5"/>
      <c r="C1263" s="47">
        <v>3.4750000000000001</v>
      </c>
      <c r="I1263" s="47"/>
    </row>
    <row r="1264" spans="1:9">
      <c r="A1264" s="5" t="s">
        <v>1089</v>
      </c>
      <c r="B1264" s="5"/>
      <c r="C1264" s="47">
        <v>3.4402500000000003</v>
      </c>
      <c r="I1264" s="47"/>
    </row>
    <row r="1265" spans="1:9">
      <c r="A1265" s="5" t="s">
        <v>1090</v>
      </c>
      <c r="B1265" s="5"/>
      <c r="C1265" s="47">
        <v>5.5600000000000005</v>
      </c>
      <c r="I1265" s="47"/>
    </row>
    <row r="1266" spans="1:9">
      <c r="A1266" s="5" t="s">
        <v>1091</v>
      </c>
      <c r="B1266" s="5"/>
      <c r="C1266" s="47">
        <v>1.7375</v>
      </c>
      <c r="I1266" s="47"/>
    </row>
    <row r="1267" spans="1:9">
      <c r="A1267" s="5" t="s">
        <v>1091</v>
      </c>
      <c r="B1267" s="5"/>
      <c r="C1267" s="47">
        <v>3.4402500000000003</v>
      </c>
      <c r="I1267" s="47"/>
    </row>
    <row r="1268" spans="1:9">
      <c r="A1268" s="5" t="s">
        <v>1091</v>
      </c>
      <c r="B1268" s="5"/>
      <c r="C1268" s="47">
        <v>4.4480000000000004</v>
      </c>
      <c r="I1268" s="47"/>
    </row>
    <row r="1269" spans="1:9">
      <c r="A1269" s="5" t="s">
        <v>1091</v>
      </c>
      <c r="B1269" s="5"/>
      <c r="C1269" s="47">
        <v>7.7839999999999998</v>
      </c>
      <c r="I1269" s="47"/>
    </row>
    <row r="1270" spans="1:9">
      <c r="A1270" s="5" t="s">
        <v>1091</v>
      </c>
      <c r="B1270" s="5"/>
      <c r="C1270" s="47">
        <v>9.5887999999999991</v>
      </c>
      <c r="I1270" s="47"/>
    </row>
    <row r="1271" spans="1:9">
      <c r="A1271" s="5" t="s">
        <v>1092</v>
      </c>
      <c r="B1271" s="5"/>
      <c r="C1271" s="47">
        <v>3.4402500000000003</v>
      </c>
      <c r="I1271" s="47"/>
    </row>
    <row r="1272" spans="1:9">
      <c r="A1272" s="5" t="s">
        <v>1092</v>
      </c>
      <c r="B1272" s="5"/>
      <c r="C1272" s="47">
        <v>16.158750000000001</v>
      </c>
      <c r="I1272" s="47"/>
    </row>
    <row r="1273" spans="1:9">
      <c r="A1273" s="5" t="s">
        <v>1093</v>
      </c>
      <c r="B1273" s="5"/>
      <c r="C1273" s="47">
        <v>5.6512000000000002</v>
      </c>
      <c r="I1273" s="47"/>
    </row>
    <row r="1274" spans="1:9">
      <c r="A1274" s="5" t="s">
        <v>1094</v>
      </c>
      <c r="B1274" s="5"/>
      <c r="C1274" s="47">
        <v>5.5600000000000005</v>
      </c>
      <c r="I1274" s="47"/>
    </row>
    <row r="1275" spans="1:9">
      <c r="A1275" s="5" t="s">
        <v>1095</v>
      </c>
      <c r="B1275" s="5"/>
      <c r="C1275" s="47">
        <v>3.1274999999999999</v>
      </c>
      <c r="I1275" s="47"/>
    </row>
    <row r="1276" spans="1:9">
      <c r="A1276" s="5" t="s">
        <v>1096</v>
      </c>
      <c r="B1276" s="5"/>
      <c r="C1276" s="47">
        <v>2.4325000000000001</v>
      </c>
      <c r="I1276" s="47"/>
    </row>
    <row r="1277" spans="1:9">
      <c r="A1277" s="5" t="s">
        <v>1096</v>
      </c>
      <c r="B1277" s="5"/>
      <c r="C1277" s="47">
        <v>5.5600000000000005</v>
      </c>
      <c r="I1277" s="47"/>
    </row>
    <row r="1278" spans="1:9">
      <c r="A1278" s="5" t="s">
        <v>1096</v>
      </c>
      <c r="B1278" s="5"/>
      <c r="C1278" s="47">
        <v>7.6102499999999997</v>
      </c>
      <c r="I1278" s="47"/>
    </row>
    <row r="1279" spans="1:9">
      <c r="A1279" s="5" t="s">
        <v>1097</v>
      </c>
      <c r="B1279" s="5"/>
      <c r="C1279" s="47">
        <v>5.5600000000000005</v>
      </c>
      <c r="I1279" s="47"/>
    </row>
    <row r="1280" spans="1:9">
      <c r="A1280" s="5" t="s">
        <v>1098</v>
      </c>
      <c r="B1280" s="5"/>
      <c r="C1280" s="47">
        <v>11.50225</v>
      </c>
      <c r="I1280" s="47"/>
    </row>
    <row r="1281" spans="1:9">
      <c r="A1281" s="5" t="s">
        <v>1099</v>
      </c>
      <c r="B1281" s="5"/>
      <c r="C1281" s="47">
        <v>5.5600000000000005</v>
      </c>
      <c r="I1281" s="47"/>
    </row>
    <row r="1282" spans="1:9">
      <c r="A1282" s="5" t="s">
        <v>1100</v>
      </c>
      <c r="B1282" s="5"/>
      <c r="C1282" s="47">
        <v>4.726</v>
      </c>
      <c r="I1282" s="47"/>
    </row>
    <row r="1283" spans="1:9">
      <c r="A1283" s="5" t="s">
        <v>1101</v>
      </c>
      <c r="B1283" s="5"/>
      <c r="C1283" s="47">
        <v>6.6719999999999997</v>
      </c>
      <c r="I1283" s="47"/>
    </row>
    <row r="1284" spans="1:9">
      <c r="A1284" s="5" t="s">
        <v>1102</v>
      </c>
      <c r="B1284" s="5"/>
      <c r="C1284" s="47">
        <v>7.1547200000000002</v>
      </c>
      <c r="I1284" s="47"/>
    </row>
    <row r="1285" spans="1:9">
      <c r="A1285" s="5" t="s">
        <v>1103</v>
      </c>
      <c r="B1285" s="5"/>
      <c r="C1285" s="47">
        <v>12.281040000000001</v>
      </c>
      <c r="I1285" s="47"/>
    </row>
    <row r="1286" spans="1:9">
      <c r="A1286" s="5" t="s">
        <v>1104</v>
      </c>
      <c r="B1286" s="5"/>
      <c r="C1286" s="47">
        <v>33.044480000000007</v>
      </c>
      <c r="I1286" s="47"/>
    </row>
    <row r="1287" spans="1:9">
      <c r="A1287" s="5" t="s">
        <v>1105</v>
      </c>
      <c r="B1287" s="5"/>
      <c r="C1287" s="47">
        <v>5.5600000000000005</v>
      </c>
      <c r="I1287" s="47"/>
    </row>
    <row r="1288" spans="1:9">
      <c r="A1288" s="5" t="s">
        <v>1106</v>
      </c>
      <c r="B1288" s="5"/>
      <c r="C1288" s="47">
        <v>1.3552500000000001</v>
      </c>
      <c r="I1288" s="47"/>
    </row>
    <row r="1289" spans="1:9">
      <c r="A1289" s="5" t="s">
        <v>1107</v>
      </c>
      <c r="B1289" s="5"/>
      <c r="C1289" s="47">
        <v>5.5600000000000005</v>
      </c>
      <c r="I1289" s="47"/>
    </row>
    <row r="1290" spans="1:9">
      <c r="A1290" s="5" t="s">
        <v>1108</v>
      </c>
      <c r="B1290" s="5"/>
      <c r="C1290" s="47">
        <v>5.5600000000000005</v>
      </c>
      <c r="I1290" s="47"/>
    </row>
    <row r="1291" spans="1:9">
      <c r="A1291" s="5" t="s">
        <v>1109</v>
      </c>
      <c r="B1291" s="5"/>
      <c r="C1291" s="47">
        <v>3.4402500000000003</v>
      </c>
      <c r="I1291" s="47"/>
    </row>
    <row r="1292" spans="1:9">
      <c r="A1292" s="5" t="s">
        <v>1109</v>
      </c>
      <c r="B1292" s="5"/>
      <c r="C1292" s="47">
        <v>4.5175000000000001</v>
      </c>
      <c r="I1292" s="47"/>
    </row>
    <row r="1293" spans="1:9">
      <c r="A1293" s="5" t="s">
        <v>1110</v>
      </c>
      <c r="B1293" s="5"/>
      <c r="C1293" s="47">
        <v>5.5600000000000005</v>
      </c>
      <c r="I1293" s="47"/>
    </row>
    <row r="1294" spans="1:9">
      <c r="A1294" s="5" t="s">
        <v>1111</v>
      </c>
      <c r="B1294" s="5"/>
      <c r="C1294" s="47">
        <v>2.5714999999999999</v>
      </c>
      <c r="I1294" s="47"/>
    </row>
    <row r="1295" spans="1:9">
      <c r="A1295" s="5" t="s">
        <v>1112</v>
      </c>
      <c r="B1295" s="5"/>
      <c r="C1295" s="47">
        <v>13.055520000000001</v>
      </c>
      <c r="I1295" s="47"/>
    </row>
    <row r="1296" spans="1:9">
      <c r="A1296" s="5" t="s">
        <v>1113</v>
      </c>
      <c r="B1296" s="5"/>
      <c r="C1296" s="47">
        <v>10.695200000000002</v>
      </c>
      <c r="I1296" s="47"/>
    </row>
    <row r="1297" spans="1:9">
      <c r="A1297" s="5" t="s">
        <v>1114</v>
      </c>
      <c r="B1297" s="5"/>
      <c r="C1297" s="47">
        <v>9.0002499999999994</v>
      </c>
      <c r="I1297" s="47"/>
    </row>
    <row r="1298" spans="1:9">
      <c r="A1298" s="5" t="s">
        <v>1115</v>
      </c>
      <c r="B1298" s="5"/>
      <c r="C1298" s="47">
        <v>3.8572500000000001</v>
      </c>
      <c r="I1298" s="47"/>
    </row>
    <row r="1299" spans="1:9">
      <c r="A1299" s="5" t="s">
        <v>1115</v>
      </c>
      <c r="B1299" s="5"/>
      <c r="C1299" s="47">
        <v>5.9008000000000003</v>
      </c>
      <c r="I1299" s="47"/>
    </row>
    <row r="1300" spans="1:9">
      <c r="A1300" s="5" t="s">
        <v>1116</v>
      </c>
      <c r="B1300" s="5"/>
      <c r="C1300" s="47">
        <v>5.5600000000000005</v>
      </c>
      <c r="I1300" s="47"/>
    </row>
    <row r="1301" spans="1:9">
      <c r="A1301" s="5" t="s">
        <v>1116</v>
      </c>
      <c r="B1301" s="5"/>
      <c r="C1301" s="47">
        <v>9.5910000000000011</v>
      </c>
      <c r="I1301" s="47"/>
    </row>
    <row r="1302" spans="1:9">
      <c r="A1302" s="5" t="s">
        <v>1117</v>
      </c>
      <c r="B1302" s="5"/>
      <c r="C1302" s="47">
        <v>5.5600000000000005</v>
      </c>
      <c r="I1302" s="47"/>
    </row>
    <row r="1303" spans="1:9">
      <c r="A1303" s="5" t="s">
        <v>1118</v>
      </c>
      <c r="B1303" s="5"/>
      <c r="C1303" s="47">
        <v>12.2019</v>
      </c>
      <c r="I1303" s="47"/>
    </row>
    <row r="1304" spans="1:9">
      <c r="A1304" s="5" t="s">
        <v>1119</v>
      </c>
      <c r="B1304" s="5"/>
      <c r="C1304" s="47">
        <v>14.108500000000001</v>
      </c>
      <c r="I1304" s="47"/>
    </row>
    <row r="1305" spans="1:9">
      <c r="A1305" s="5" t="s">
        <v>1120</v>
      </c>
      <c r="B1305" s="5"/>
      <c r="C1305" s="47">
        <v>5.5600000000000005</v>
      </c>
      <c r="I1305" s="47"/>
    </row>
    <row r="1306" spans="1:9">
      <c r="A1306" s="5" t="s">
        <v>1120</v>
      </c>
      <c r="B1306" s="5"/>
      <c r="C1306" s="47">
        <v>15.846</v>
      </c>
      <c r="I1306" s="47"/>
    </row>
    <row r="1307" spans="1:9">
      <c r="A1307" s="5" t="s">
        <v>1120</v>
      </c>
      <c r="B1307" s="5"/>
      <c r="C1307" s="47">
        <v>18.916799999999999</v>
      </c>
      <c r="I1307" s="47"/>
    </row>
    <row r="1308" spans="1:9">
      <c r="A1308" s="5" t="s">
        <v>1121</v>
      </c>
      <c r="B1308" s="5"/>
      <c r="C1308" s="47">
        <v>10.008000000000001</v>
      </c>
      <c r="I1308" s="47"/>
    </row>
    <row r="1309" spans="1:9">
      <c r="A1309" s="5" t="s">
        <v>1122</v>
      </c>
      <c r="B1309" s="5"/>
      <c r="C1309" s="47">
        <v>93.129190000000008</v>
      </c>
      <c r="I1309" s="47"/>
    </row>
    <row r="1310" spans="1:9">
      <c r="A1310" s="5" t="s">
        <v>1123</v>
      </c>
      <c r="B1310" s="5"/>
      <c r="C1310" s="47">
        <v>28.02976</v>
      </c>
      <c r="I1310" s="47"/>
    </row>
    <row r="1311" spans="1:9">
      <c r="A1311" s="5" t="s">
        <v>1124</v>
      </c>
      <c r="B1311" s="5"/>
      <c r="C1311" s="47">
        <v>2.72912</v>
      </c>
      <c r="I1311" s="47"/>
    </row>
    <row r="1312" spans="1:9">
      <c r="A1312" s="5" t="s">
        <v>1125</v>
      </c>
      <c r="B1312" s="5"/>
      <c r="C1312" s="47">
        <v>9.1044999999999998</v>
      </c>
      <c r="I1312" s="47"/>
    </row>
    <row r="1313" spans="1:9">
      <c r="A1313" s="5" t="s">
        <v>1126</v>
      </c>
      <c r="B1313" s="5"/>
      <c r="C1313" s="47">
        <v>3.4402500000000003</v>
      </c>
      <c r="I1313" s="47"/>
    </row>
    <row r="1314" spans="1:9">
      <c r="A1314" s="5" t="s">
        <v>1127</v>
      </c>
      <c r="B1314" s="5"/>
      <c r="C1314" s="47">
        <v>2.5714999999999999</v>
      </c>
      <c r="I1314" s="47"/>
    </row>
    <row r="1315" spans="1:9">
      <c r="A1315" s="5" t="s">
        <v>1127</v>
      </c>
      <c r="B1315" s="5"/>
      <c r="C1315" s="47">
        <v>4.17</v>
      </c>
      <c r="I1315" s="47"/>
    </row>
    <row r="1316" spans="1:9">
      <c r="A1316" s="5" t="s">
        <v>1128</v>
      </c>
      <c r="B1316" s="5"/>
      <c r="C1316" s="47">
        <v>32.444670000000002</v>
      </c>
      <c r="I1316" s="47"/>
    </row>
    <row r="1317" spans="1:9">
      <c r="A1317" s="5" t="s">
        <v>1129</v>
      </c>
      <c r="B1317" s="5"/>
      <c r="C1317" s="47">
        <v>5.5600000000000005</v>
      </c>
      <c r="I1317" s="47"/>
    </row>
    <row r="1318" spans="1:9">
      <c r="A1318" s="5" t="s">
        <v>1130</v>
      </c>
      <c r="B1318" s="5"/>
      <c r="C1318" s="47">
        <v>1.3552500000000001</v>
      </c>
      <c r="I1318" s="47"/>
    </row>
    <row r="1319" spans="1:9">
      <c r="A1319" s="5" t="s">
        <v>1131</v>
      </c>
      <c r="B1319" s="5"/>
      <c r="C1319" s="47">
        <v>9.0002499999999994</v>
      </c>
      <c r="I1319" s="47"/>
    </row>
    <row r="1320" spans="1:9">
      <c r="A1320" s="5" t="s">
        <v>1132</v>
      </c>
      <c r="B1320" s="5"/>
      <c r="C1320" s="47">
        <v>2.7800000000000002</v>
      </c>
      <c r="I1320" s="47"/>
    </row>
    <row r="1321" spans="1:9">
      <c r="A1321" s="5" t="s">
        <v>1133</v>
      </c>
      <c r="B1321" s="5"/>
      <c r="C1321" s="47">
        <v>18.283189999999998</v>
      </c>
      <c r="I1321" s="47"/>
    </row>
    <row r="1322" spans="1:9">
      <c r="A1322" s="5" t="s">
        <v>1134</v>
      </c>
      <c r="B1322" s="5"/>
      <c r="C1322" s="47">
        <v>4.17</v>
      </c>
      <c r="I1322" s="47"/>
    </row>
    <row r="1323" spans="1:9">
      <c r="A1323" s="5" t="s">
        <v>1135</v>
      </c>
      <c r="B1323" s="5"/>
      <c r="C1323" s="47">
        <v>0.69500000000000006</v>
      </c>
      <c r="I1323" s="47"/>
    </row>
    <row r="1324" spans="1:9">
      <c r="A1324" s="5" t="s">
        <v>1136</v>
      </c>
      <c r="B1324" s="5"/>
      <c r="C1324" s="47">
        <v>28.911999999999999</v>
      </c>
      <c r="I1324" s="47"/>
    </row>
    <row r="1325" spans="1:9">
      <c r="A1325" s="5" t="s">
        <v>1137</v>
      </c>
      <c r="B1325" s="5"/>
      <c r="C1325" s="47">
        <v>8.8960000000000008</v>
      </c>
      <c r="I1325" s="47"/>
    </row>
    <row r="1326" spans="1:9">
      <c r="A1326" s="5" t="s">
        <v>1138</v>
      </c>
      <c r="B1326" s="5"/>
      <c r="C1326" s="47">
        <v>5.5600000000000005</v>
      </c>
      <c r="I1326" s="47"/>
    </row>
    <row r="1327" spans="1:9">
      <c r="A1327" s="5" t="s">
        <v>1139</v>
      </c>
      <c r="B1327" s="5"/>
      <c r="C1327" s="47">
        <v>4.7955000000000005</v>
      </c>
      <c r="I1327" s="47"/>
    </row>
    <row r="1328" spans="1:9">
      <c r="A1328" s="5" t="s">
        <v>1139</v>
      </c>
      <c r="B1328" s="5"/>
      <c r="C1328" s="47">
        <v>5.5600000000000005</v>
      </c>
      <c r="I1328" s="47"/>
    </row>
    <row r="1329" spans="1:9">
      <c r="A1329" s="5" t="s">
        <v>1140</v>
      </c>
      <c r="B1329" s="5"/>
      <c r="C1329" s="47">
        <v>5.5600000000000005</v>
      </c>
      <c r="I1329" s="47"/>
    </row>
    <row r="1330" spans="1:9">
      <c r="A1330" s="5" t="s">
        <v>1141</v>
      </c>
      <c r="B1330" s="5"/>
      <c r="C1330" s="47">
        <v>1.3900000000000001</v>
      </c>
      <c r="I1330" s="47"/>
    </row>
    <row r="1331" spans="1:9">
      <c r="A1331" s="5" t="s">
        <v>1142</v>
      </c>
      <c r="B1331" s="5"/>
      <c r="C1331" s="47">
        <v>2.3603200000000002</v>
      </c>
      <c r="I1331" s="47"/>
    </row>
    <row r="1332" spans="1:9">
      <c r="A1332" s="5" t="s">
        <v>1143</v>
      </c>
      <c r="B1332" s="5"/>
      <c r="C1332" s="47">
        <v>12.295920000000001</v>
      </c>
      <c r="I1332" s="47"/>
    </row>
    <row r="1333" spans="1:9">
      <c r="A1333" s="5" t="s">
        <v>1143</v>
      </c>
      <c r="B1333" s="5"/>
      <c r="C1333" s="47">
        <v>22.58193</v>
      </c>
      <c r="I1333" s="47"/>
    </row>
    <row r="1334" spans="1:9">
      <c r="A1334" s="5" t="s">
        <v>1143</v>
      </c>
      <c r="B1334" s="5"/>
      <c r="C1334" s="47">
        <v>29.675730000000001</v>
      </c>
      <c r="I1334" s="47"/>
    </row>
    <row r="1335" spans="1:9">
      <c r="A1335" s="5" t="s">
        <v>1144</v>
      </c>
      <c r="B1335" s="5"/>
      <c r="C1335" s="47">
        <v>13.86688</v>
      </c>
      <c r="I1335" s="47"/>
    </row>
    <row r="1336" spans="1:9">
      <c r="A1336" s="5" t="s">
        <v>1145</v>
      </c>
      <c r="B1336" s="5"/>
      <c r="C1336" s="47">
        <v>4.8302500000000004</v>
      </c>
      <c r="I1336" s="47"/>
    </row>
    <row r="1337" spans="1:9">
      <c r="A1337" s="5" t="s">
        <v>1146</v>
      </c>
      <c r="B1337" s="5"/>
      <c r="C1337" s="47">
        <v>30.241599999999998</v>
      </c>
      <c r="I1337" s="47"/>
    </row>
    <row r="1338" spans="1:9">
      <c r="A1338" s="5" t="s">
        <v>1147</v>
      </c>
      <c r="B1338" s="5"/>
      <c r="C1338" s="47">
        <v>5.9008000000000003</v>
      </c>
      <c r="I1338" s="47"/>
    </row>
    <row r="1339" spans="1:9">
      <c r="A1339" s="5" t="s">
        <v>1148</v>
      </c>
      <c r="B1339" s="5"/>
      <c r="C1339" s="47">
        <v>4.6912500000000001</v>
      </c>
      <c r="I1339" s="47"/>
    </row>
    <row r="1340" spans="1:9">
      <c r="A1340" s="5" t="s">
        <v>1149</v>
      </c>
      <c r="B1340" s="5"/>
      <c r="C1340" s="47">
        <v>3.0927500000000001</v>
      </c>
      <c r="I1340" s="47"/>
    </row>
    <row r="1341" spans="1:9">
      <c r="A1341" s="5" t="s">
        <v>1149</v>
      </c>
      <c r="B1341" s="5"/>
      <c r="C1341" s="47">
        <v>4.4480000000000004</v>
      </c>
      <c r="I1341" s="47"/>
    </row>
    <row r="1342" spans="1:9">
      <c r="A1342" s="5" t="s">
        <v>1149</v>
      </c>
      <c r="B1342" s="5"/>
      <c r="C1342" s="47">
        <v>17.633740000000003</v>
      </c>
      <c r="I1342" s="47"/>
    </row>
    <row r="1343" spans="1:9">
      <c r="A1343" s="5" t="s">
        <v>1150</v>
      </c>
      <c r="B1343" s="5"/>
      <c r="C1343" s="47">
        <v>5.5600000000000005</v>
      </c>
      <c r="I1343" s="47"/>
    </row>
    <row r="1344" spans="1:9">
      <c r="A1344" s="5" t="s">
        <v>1151</v>
      </c>
      <c r="B1344" s="5"/>
      <c r="C1344" s="47">
        <v>4.6217500000000005</v>
      </c>
      <c r="I1344" s="47"/>
    </row>
    <row r="1345" spans="1:9">
      <c r="A1345" s="5" t="s">
        <v>1152</v>
      </c>
      <c r="B1345" s="5"/>
      <c r="C1345" s="47">
        <v>3.2317499999999999</v>
      </c>
      <c r="I1345" s="47"/>
    </row>
    <row r="1346" spans="1:9">
      <c r="A1346" s="5" t="s">
        <v>1153</v>
      </c>
      <c r="B1346" s="5"/>
      <c r="C1346" s="47">
        <v>2.8842500000000002</v>
      </c>
      <c r="I1346" s="47"/>
    </row>
    <row r="1347" spans="1:9">
      <c r="A1347" s="5" t="s">
        <v>1154</v>
      </c>
      <c r="B1347" s="5"/>
      <c r="C1347" s="47">
        <v>9.3825000000000003</v>
      </c>
      <c r="I1347" s="47"/>
    </row>
    <row r="1348" spans="1:9">
      <c r="A1348" s="5" t="s">
        <v>1155</v>
      </c>
      <c r="B1348" s="5"/>
      <c r="C1348" s="47">
        <v>3.1528</v>
      </c>
      <c r="I1348" s="47"/>
    </row>
    <row r="1349" spans="1:9">
      <c r="A1349" s="5" t="s">
        <v>1156</v>
      </c>
      <c r="B1349" s="5"/>
      <c r="C1349" s="47">
        <v>11.120000000000001</v>
      </c>
      <c r="I1349" s="47"/>
    </row>
    <row r="1350" spans="1:9">
      <c r="A1350" s="5" t="s">
        <v>1157</v>
      </c>
      <c r="B1350" s="5"/>
      <c r="C1350" s="47">
        <v>3.8572500000000001</v>
      </c>
      <c r="I1350" s="47"/>
    </row>
    <row r="1351" spans="1:9">
      <c r="A1351" s="5" t="s">
        <v>1157</v>
      </c>
      <c r="B1351" s="5"/>
      <c r="C1351" s="47">
        <v>4.2742500000000003</v>
      </c>
      <c r="I1351" s="47"/>
    </row>
    <row r="1352" spans="1:9">
      <c r="A1352" s="5" t="s">
        <v>1157</v>
      </c>
      <c r="B1352" s="5"/>
      <c r="C1352" s="47">
        <v>5.9008000000000003</v>
      </c>
      <c r="I1352" s="47"/>
    </row>
    <row r="1353" spans="1:9">
      <c r="A1353" s="5" t="s">
        <v>1157</v>
      </c>
      <c r="B1353" s="5"/>
      <c r="C1353" s="47">
        <v>8.1315000000000008</v>
      </c>
      <c r="I1353" s="47"/>
    </row>
    <row r="1354" spans="1:9">
      <c r="A1354" s="5" t="s">
        <v>1158</v>
      </c>
      <c r="B1354" s="5"/>
      <c r="C1354" s="47">
        <v>2.5367500000000001</v>
      </c>
      <c r="I1354" s="47"/>
    </row>
    <row r="1355" spans="1:9">
      <c r="A1355" s="5" t="s">
        <v>1158</v>
      </c>
      <c r="B1355" s="5"/>
      <c r="C1355" s="47">
        <v>2.919</v>
      </c>
      <c r="I1355" s="47"/>
    </row>
    <row r="1356" spans="1:9">
      <c r="A1356" s="5" t="s">
        <v>1158</v>
      </c>
      <c r="B1356" s="5"/>
      <c r="C1356" s="47">
        <v>3.3359999999999999</v>
      </c>
      <c r="I1356" s="47"/>
    </row>
    <row r="1357" spans="1:9">
      <c r="A1357" s="5" t="s">
        <v>1158</v>
      </c>
      <c r="B1357" s="5"/>
      <c r="C1357" s="47">
        <v>3.3359999999999999</v>
      </c>
      <c r="I1357" s="47"/>
    </row>
    <row r="1358" spans="1:9">
      <c r="A1358" s="5" t="s">
        <v>1158</v>
      </c>
      <c r="B1358" s="5"/>
      <c r="C1358" s="47">
        <v>3.4402500000000003</v>
      </c>
      <c r="I1358" s="47"/>
    </row>
    <row r="1359" spans="1:9">
      <c r="A1359" s="5" t="s">
        <v>1158</v>
      </c>
      <c r="B1359" s="5"/>
      <c r="C1359" s="47">
        <v>3.8572500000000001</v>
      </c>
      <c r="I1359" s="47"/>
    </row>
    <row r="1360" spans="1:9">
      <c r="A1360" s="5" t="s">
        <v>1158</v>
      </c>
      <c r="B1360" s="5"/>
      <c r="C1360" s="47">
        <v>5.5600000000000005</v>
      </c>
      <c r="I1360" s="47"/>
    </row>
    <row r="1361" spans="1:9">
      <c r="A1361" s="5" t="s">
        <v>1158</v>
      </c>
      <c r="B1361" s="5"/>
      <c r="C1361" s="47">
        <v>5.5600000000000005</v>
      </c>
      <c r="I1361" s="47"/>
    </row>
    <row r="1362" spans="1:9">
      <c r="A1362" s="5" t="s">
        <v>1158</v>
      </c>
      <c r="B1362" s="5"/>
      <c r="C1362" s="47">
        <v>5.5600000000000005</v>
      </c>
      <c r="I1362" s="47"/>
    </row>
    <row r="1363" spans="1:9">
      <c r="A1363" s="5" t="s">
        <v>1158</v>
      </c>
      <c r="B1363" s="5"/>
      <c r="C1363" s="47">
        <v>10.32075</v>
      </c>
      <c r="I1363" s="47"/>
    </row>
    <row r="1364" spans="1:9">
      <c r="A1364" s="5" t="s">
        <v>1158</v>
      </c>
      <c r="B1364" s="5"/>
      <c r="C1364" s="47">
        <v>11.120000000000001</v>
      </c>
      <c r="I1364" s="47"/>
    </row>
    <row r="1365" spans="1:9">
      <c r="A1365" s="5" t="s">
        <v>1158</v>
      </c>
      <c r="B1365" s="5"/>
      <c r="C1365" s="47">
        <v>14.604480000000001</v>
      </c>
      <c r="I1365" s="47"/>
    </row>
    <row r="1366" spans="1:9">
      <c r="A1366" s="5" t="s">
        <v>1159</v>
      </c>
      <c r="B1366" s="5"/>
      <c r="C1366" s="47">
        <v>2.2240000000000002</v>
      </c>
      <c r="I1366" s="47"/>
    </row>
    <row r="1367" spans="1:9">
      <c r="A1367" s="5" t="s">
        <v>1160</v>
      </c>
      <c r="B1367" s="5"/>
      <c r="C1367" s="47">
        <v>5.9008000000000003</v>
      </c>
      <c r="I1367" s="47"/>
    </row>
    <row r="1368" spans="1:9">
      <c r="A1368" s="5" t="s">
        <v>1161</v>
      </c>
      <c r="B1368" s="5"/>
      <c r="C1368" s="47">
        <v>5.5600000000000005</v>
      </c>
      <c r="I1368" s="47"/>
    </row>
    <row r="1369" spans="1:9">
      <c r="A1369" s="5" t="s">
        <v>1162</v>
      </c>
      <c r="B1369" s="5"/>
      <c r="C1369" s="47">
        <v>5.5600000000000005</v>
      </c>
      <c r="I1369" s="47"/>
    </row>
    <row r="1370" spans="1:9">
      <c r="A1370" s="5" t="s">
        <v>1163</v>
      </c>
      <c r="B1370" s="5"/>
      <c r="C1370" s="47">
        <v>5.5600000000000005</v>
      </c>
      <c r="I1370" s="47"/>
    </row>
    <row r="1371" spans="1:9">
      <c r="A1371" s="5" t="s">
        <v>1164</v>
      </c>
      <c r="B1371" s="5"/>
      <c r="C1371" s="47">
        <v>7.5060000000000002</v>
      </c>
      <c r="I1371" s="47"/>
    </row>
    <row r="1372" spans="1:9">
      <c r="A1372" s="5" t="s">
        <v>1165</v>
      </c>
      <c r="B1372" s="5"/>
      <c r="C1372" s="47">
        <v>3.3359999999999999</v>
      </c>
      <c r="I1372" s="47"/>
    </row>
    <row r="1373" spans="1:9">
      <c r="A1373" s="5" t="s">
        <v>1165</v>
      </c>
      <c r="B1373" s="5"/>
      <c r="C1373" s="47">
        <v>5.3862500000000004</v>
      </c>
      <c r="I1373" s="47"/>
    </row>
    <row r="1374" spans="1:9">
      <c r="A1374" s="5" t="s">
        <v>1165</v>
      </c>
      <c r="B1374" s="5"/>
      <c r="C1374" s="47">
        <v>5.5600000000000005</v>
      </c>
      <c r="I1374" s="47"/>
    </row>
    <row r="1375" spans="1:9">
      <c r="A1375" s="5" t="s">
        <v>1166</v>
      </c>
      <c r="B1375" s="5"/>
      <c r="C1375" s="47">
        <v>3.1970000000000001</v>
      </c>
      <c r="I1375" s="47"/>
    </row>
    <row r="1376" spans="1:9">
      <c r="A1376" s="5" t="s">
        <v>1167</v>
      </c>
      <c r="B1376" s="5"/>
      <c r="C1376" s="47">
        <v>2.085</v>
      </c>
      <c r="I1376" s="47"/>
    </row>
    <row r="1377" spans="1:9">
      <c r="A1377" s="5" t="s">
        <v>1168</v>
      </c>
      <c r="B1377" s="5"/>
      <c r="C1377" s="47">
        <v>6.2549999999999999</v>
      </c>
      <c r="I1377" s="47"/>
    </row>
    <row r="1378" spans="1:9">
      <c r="A1378" s="5" t="s">
        <v>1169</v>
      </c>
      <c r="B1378" s="5"/>
      <c r="C1378" s="47">
        <v>4.17</v>
      </c>
      <c r="I1378" s="47"/>
    </row>
    <row r="1379" spans="1:9">
      <c r="A1379" s="5" t="s">
        <v>1170</v>
      </c>
      <c r="B1379" s="5"/>
      <c r="C1379" s="47">
        <v>11.120000000000001</v>
      </c>
      <c r="I1379" s="47"/>
    </row>
    <row r="1380" spans="1:9">
      <c r="A1380" s="5" t="s">
        <v>1171</v>
      </c>
      <c r="B1380" s="5"/>
      <c r="C1380" s="47">
        <v>1.1467499999999999</v>
      </c>
      <c r="I1380" s="47"/>
    </row>
    <row r="1381" spans="1:9">
      <c r="A1381" s="5" t="s">
        <v>1172</v>
      </c>
      <c r="B1381" s="5"/>
      <c r="C1381" s="47">
        <v>3.4402500000000003</v>
      </c>
      <c r="I1381" s="47"/>
    </row>
    <row r="1382" spans="1:9">
      <c r="A1382" s="5" t="s">
        <v>1173</v>
      </c>
      <c r="B1382" s="5"/>
      <c r="C1382" s="47">
        <v>5.4210000000000003</v>
      </c>
      <c r="I1382" s="47"/>
    </row>
    <row r="1383" spans="1:9">
      <c r="A1383" s="5" t="s">
        <v>1174</v>
      </c>
      <c r="B1383" s="5"/>
      <c r="C1383" s="47">
        <v>2.9537499999999999</v>
      </c>
      <c r="I1383" s="47"/>
    </row>
    <row r="1384" spans="1:9">
      <c r="A1384" s="5" t="s">
        <v>1175</v>
      </c>
      <c r="B1384" s="5"/>
      <c r="C1384" s="47">
        <v>9.1237999999999992</v>
      </c>
      <c r="I1384" s="47"/>
    </row>
    <row r="1385" spans="1:9">
      <c r="A1385" s="5" t="s">
        <v>1176</v>
      </c>
      <c r="B1385" s="5"/>
      <c r="C1385" s="47">
        <v>3.3707500000000001</v>
      </c>
      <c r="I1385" s="47"/>
    </row>
    <row r="1386" spans="1:9">
      <c r="A1386" s="5" t="s">
        <v>1177</v>
      </c>
      <c r="B1386" s="5"/>
      <c r="C1386" s="47">
        <v>13.23992</v>
      </c>
      <c r="I1386" s="47"/>
    </row>
    <row r="1387" spans="1:9">
      <c r="A1387" s="5" t="s">
        <v>1178</v>
      </c>
      <c r="B1387" s="5"/>
      <c r="C1387" s="47">
        <v>4.9344999999999999</v>
      </c>
      <c r="I1387" s="47"/>
    </row>
    <row r="1388" spans="1:9">
      <c r="A1388" s="5" t="s">
        <v>1178</v>
      </c>
      <c r="B1388" s="5"/>
      <c r="C1388" s="47">
        <v>5.5600000000000005</v>
      </c>
      <c r="I1388" s="47"/>
    </row>
    <row r="1389" spans="1:9">
      <c r="A1389" s="5" t="s">
        <v>1179</v>
      </c>
      <c r="B1389" s="5"/>
      <c r="C1389" s="47">
        <v>4.8302500000000004</v>
      </c>
      <c r="I1389" s="47"/>
    </row>
    <row r="1390" spans="1:9">
      <c r="A1390" s="5" t="s">
        <v>1179</v>
      </c>
      <c r="B1390" s="5"/>
      <c r="C1390" s="47">
        <v>6.3056000000000001</v>
      </c>
      <c r="I1390" s="47"/>
    </row>
    <row r="1391" spans="1:9">
      <c r="A1391" s="5" t="s">
        <v>1179</v>
      </c>
      <c r="B1391" s="5"/>
      <c r="C1391" s="47">
        <v>7.6450000000000005</v>
      </c>
      <c r="I1391" s="47"/>
    </row>
    <row r="1392" spans="1:9">
      <c r="A1392" s="5" t="s">
        <v>1180</v>
      </c>
      <c r="B1392" s="5"/>
      <c r="C1392" s="47">
        <v>5.0735000000000001</v>
      </c>
      <c r="I1392" s="47"/>
    </row>
    <row r="1393" spans="1:9">
      <c r="A1393" s="5" t="s">
        <v>1181</v>
      </c>
      <c r="B1393" s="5"/>
      <c r="C1393" s="47">
        <v>5.5600000000000005</v>
      </c>
      <c r="I1393" s="47"/>
    </row>
    <row r="1394" spans="1:9">
      <c r="A1394" s="5" t="s">
        <v>1182</v>
      </c>
      <c r="B1394" s="5"/>
      <c r="C1394" s="47">
        <v>3.6511200000000001</v>
      </c>
      <c r="I1394" s="47"/>
    </row>
    <row r="1395" spans="1:9">
      <c r="A1395" s="5" t="s">
        <v>1183</v>
      </c>
      <c r="B1395" s="5"/>
      <c r="C1395" s="47">
        <v>16.68</v>
      </c>
      <c r="I1395" s="47"/>
    </row>
    <row r="1396" spans="1:9">
      <c r="A1396" s="5" t="s">
        <v>1184</v>
      </c>
      <c r="B1396" s="5"/>
      <c r="C1396" s="47">
        <v>2.4672499999999999</v>
      </c>
      <c r="I1396" s="47"/>
    </row>
    <row r="1397" spans="1:9">
      <c r="A1397" s="5" t="s">
        <v>1185</v>
      </c>
      <c r="B1397" s="5"/>
      <c r="C1397" s="47">
        <v>11.120000000000001</v>
      </c>
      <c r="I1397" s="47"/>
    </row>
    <row r="1398" spans="1:9">
      <c r="A1398" s="5" t="s">
        <v>1186</v>
      </c>
      <c r="B1398" s="5"/>
      <c r="C1398" s="47">
        <v>13.01864</v>
      </c>
      <c r="I1398" s="47"/>
    </row>
    <row r="1399" spans="1:9">
      <c r="A1399" s="5" t="s">
        <v>1187</v>
      </c>
      <c r="B1399" s="5"/>
      <c r="C1399" s="47">
        <v>5.1429999999999998</v>
      </c>
      <c r="I1399" s="47"/>
    </row>
    <row r="1400" spans="1:9">
      <c r="A1400" s="5" t="s">
        <v>1187</v>
      </c>
      <c r="B1400" s="5"/>
      <c r="C1400" s="47">
        <v>15.880750000000001</v>
      </c>
      <c r="I1400" s="47"/>
    </row>
    <row r="1401" spans="1:9">
      <c r="A1401" s="5" t="s">
        <v>1188</v>
      </c>
      <c r="B1401" s="5"/>
      <c r="C1401" s="47">
        <v>5.5600000000000005</v>
      </c>
      <c r="I1401" s="47"/>
    </row>
    <row r="1402" spans="1:9">
      <c r="A1402" s="5" t="s">
        <v>1189</v>
      </c>
      <c r="B1402" s="5"/>
      <c r="C1402" s="47">
        <v>4.726</v>
      </c>
      <c r="I1402" s="47"/>
    </row>
    <row r="1403" spans="1:9">
      <c r="A1403" s="5" t="s">
        <v>1190</v>
      </c>
      <c r="B1403" s="5"/>
      <c r="C1403" s="47">
        <v>4.17</v>
      </c>
      <c r="I1403" s="47"/>
    </row>
    <row r="1404" spans="1:9">
      <c r="A1404" s="5" t="s">
        <v>1191</v>
      </c>
      <c r="B1404" s="5"/>
      <c r="C1404" s="47">
        <v>5.9008000000000003</v>
      </c>
      <c r="I1404" s="47"/>
    </row>
    <row r="1405" spans="1:9">
      <c r="A1405" s="5" t="s">
        <v>1192</v>
      </c>
      <c r="B1405" s="5"/>
      <c r="C1405" s="47">
        <v>0.46494999999999997</v>
      </c>
      <c r="I1405" s="47"/>
    </row>
    <row r="1406" spans="1:9">
      <c r="A1406" s="5" t="s">
        <v>1192</v>
      </c>
      <c r="B1406" s="5"/>
      <c r="C1406" s="47">
        <v>2.9885000000000002</v>
      </c>
      <c r="I1406" s="47"/>
    </row>
    <row r="1407" spans="1:9">
      <c r="A1407" s="5" t="s">
        <v>1192</v>
      </c>
      <c r="B1407" s="5"/>
      <c r="C1407" s="47">
        <v>5.5600000000000005</v>
      </c>
      <c r="I1407" s="47"/>
    </row>
    <row r="1408" spans="1:9">
      <c r="A1408" s="5" t="s">
        <v>1192</v>
      </c>
      <c r="B1408" s="5"/>
      <c r="C1408" s="47">
        <v>25.923500000000001</v>
      </c>
      <c r="I1408" s="47"/>
    </row>
    <row r="1409" spans="1:9">
      <c r="A1409" s="5" t="s">
        <v>1193</v>
      </c>
      <c r="B1409" s="5"/>
      <c r="C1409" s="47">
        <v>5.5600000000000005</v>
      </c>
      <c r="I1409" s="47"/>
    </row>
    <row r="1410" spans="1:9">
      <c r="A1410" s="5" t="s">
        <v>1194</v>
      </c>
      <c r="B1410" s="5"/>
      <c r="C1410" s="47">
        <v>9.8342500000000008</v>
      </c>
      <c r="I1410" s="47"/>
    </row>
    <row r="1411" spans="1:9">
      <c r="A1411" s="5" t="s">
        <v>1195</v>
      </c>
      <c r="B1411" s="5"/>
      <c r="C1411" s="47">
        <v>4.4132499999999997</v>
      </c>
      <c r="I1411" s="47"/>
    </row>
    <row r="1412" spans="1:9">
      <c r="A1412" s="5" t="s">
        <v>1196</v>
      </c>
      <c r="B1412" s="5"/>
      <c r="C1412" s="47">
        <v>2.7800000000000002</v>
      </c>
      <c r="I1412" s="47"/>
    </row>
    <row r="1413" spans="1:9">
      <c r="A1413" s="5" t="s">
        <v>1196</v>
      </c>
      <c r="B1413" s="5"/>
      <c r="C1413" s="47">
        <v>3.4055</v>
      </c>
      <c r="I1413" s="47"/>
    </row>
    <row r="1414" spans="1:9">
      <c r="A1414" s="5" t="s">
        <v>1196</v>
      </c>
      <c r="B1414" s="5"/>
      <c r="C1414" s="47">
        <v>5.5600000000000005</v>
      </c>
      <c r="I1414" s="47"/>
    </row>
    <row r="1415" spans="1:9">
      <c r="A1415" s="5" t="s">
        <v>1197</v>
      </c>
      <c r="B1415" s="5"/>
      <c r="C1415" s="47">
        <v>3.5097499999999999</v>
      </c>
      <c r="I1415" s="47"/>
    </row>
    <row r="1416" spans="1:9">
      <c r="A1416" s="5" t="s">
        <v>1198</v>
      </c>
      <c r="B1416" s="5"/>
      <c r="C1416" s="47">
        <v>5.5600000000000005</v>
      </c>
      <c r="I1416" s="47"/>
    </row>
    <row r="1417" spans="1:9">
      <c r="A1417" s="5" t="s">
        <v>1199</v>
      </c>
      <c r="B1417" s="5"/>
      <c r="C1417" s="47">
        <v>5.5600000000000005</v>
      </c>
      <c r="I1417" s="47"/>
    </row>
    <row r="1418" spans="1:9">
      <c r="A1418" s="5" t="s">
        <v>1200</v>
      </c>
      <c r="B1418" s="5"/>
      <c r="C1418" s="47">
        <v>5.1429999999999998</v>
      </c>
      <c r="I1418" s="47"/>
    </row>
    <row r="1419" spans="1:9">
      <c r="A1419" s="5" t="s">
        <v>1201</v>
      </c>
      <c r="B1419" s="5"/>
      <c r="C1419" s="47">
        <v>20.652400000000004</v>
      </c>
      <c r="I1419" s="47"/>
    </row>
    <row r="1420" spans="1:9">
      <c r="A1420" s="5" t="s">
        <v>1202</v>
      </c>
      <c r="B1420" s="5"/>
      <c r="C1420" s="47">
        <v>3.4402500000000003</v>
      </c>
      <c r="I1420" s="47"/>
    </row>
    <row r="1421" spans="1:9">
      <c r="A1421" s="5" t="s">
        <v>1203</v>
      </c>
      <c r="B1421" s="5"/>
      <c r="C1421" s="47">
        <v>5.9008000000000003</v>
      </c>
      <c r="I1421" s="47"/>
    </row>
    <row r="1422" spans="1:9">
      <c r="A1422" s="5" t="s">
        <v>1204</v>
      </c>
      <c r="B1422" s="5"/>
      <c r="C1422" s="47">
        <v>10.181750000000001</v>
      </c>
      <c r="I1422" s="47"/>
    </row>
    <row r="1423" spans="1:9">
      <c r="A1423" s="5" t="s">
        <v>1205</v>
      </c>
      <c r="B1423" s="5"/>
      <c r="C1423" s="47">
        <v>5.5600000000000005</v>
      </c>
      <c r="I1423" s="47"/>
    </row>
    <row r="1424" spans="1:9">
      <c r="A1424" s="5" t="s">
        <v>1206</v>
      </c>
      <c r="B1424" s="5"/>
      <c r="C1424" s="47">
        <v>4.5522499999999999</v>
      </c>
      <c r="I1424" s="47"/>
    </row>
    <row r="1425" spans="1:9">
      <c r="A1425" s="5" t="s">
        <v>1207</v>
      </c>
      <c r="B1425" s="5"/>
      <c r="C1425" s="47">
        <v>7.8079999999999998</v>
      </c>
      <c r="I1425" s="47"/>
    </row>
    <row r="1426" spans="1:9">
      <c r="A1426" s="5" t="s">
        <v>1208</v>
      </c>
      <c r="B1426" s="5"/>
      <c r="C1426" s="47">
        <v>8.8960000000000008</v>
      </c>
      <c r="I1426" s="47"/>
    </row>
    <row r="1427" spans="1:9">
      <c r="A1427" s="5" t="s">
        <v>1209</v>
      </c>
      <c r="B1427" s="5"/>
      <c r="C1427" s="47">
        <v>12.093</v>
      </c>
      <c r="I1427" s="47"/>
    </row>
    <row r="1428" spans="1:9">
      <c r="A1428" s="5" t="s">
        <v>1210</v>
      </c>
      <c r="B1428" s="5"/>
      <c r="C1428" s="47">
        <v>7.2279999999999998</v>
      </c>
      <c r="I1428" s="47"/>
    </row>
    <row r="1429" spans="1:9">
      <c r="A1429" s="5" t="s">
        <v>1211</v>
      </c>
      <c r="B1429" s="5"/>
      <c r="C1429" s="47">
        <v>20.294</v>
      </c>
      <c r="I1429" s="47"/>
    </row>
    <row r="1430" spans="1:9">
      <c r="A1430" s="5" t="s">
        <v>1212</v>
      </c>
      <c r="B1430" s="5"/>
      <c r="C1430" s="47">
        <v>3.8919999999999999</v>
      </c>
      <c r="I1430" s="47"/>
    </row>
    <row r="1431" spans="1:9">
      <c r="A1431" s="5" t="s">
        <v>1213</v>
      </c>
      <c r="B1431" s="5"/>
      <c r="C1431" s="47">
        <v>2.9504000000000001</v>
      </c>
      <c r="I1431" s="47"/>
    </row>
    <row r="1432" spans="1:9">
      <c r="A1432" s="5" t="s">
        <v>1214</v>
      </c>
      <c r="B1432" s="5"/>
      <c r="C1432" s="47">
        <v>4.6912500000000001</v>
      </c>
      <c r="I1432" s="47"/>
    </row>
    <row r="1433" spans="1:9">
      <c r="A1433" s="5" t="s">
        <v>1215</v>
      </c>
      <c r="B1433" s="5"/>
      <c r="C1433" s="47">
        <v>5.5600000000000005</v>
      </c>
      <c r="I1433" s="47"/>
    </row>
    <row r="1434" spans="1:9">
      <c r="A1434" s="5" t="s">
        <v>1216</v>
      </c>
      <c r="B1434" s="5"/>
      <c r="C1434" s="47">
        <v>8.8960000000000008</v>
      </c>
      <c r="I1434" s="47"/>
    </row>
    <row r="1435" spans="1:9">
      <c r="A1435" s="5" t="s">
        <v>1217</v>
      </c>
      <c r="B1435" s="5"/>
      <c r="C1435" s="47">
        <v>7.6341599999999996</v>
      </c>
      <c r="I1435" s="47"/>
    </row>
    <row r="1436" spans="1:9">
      <c r="A1436" s="5" t="s">
        <v>1218</v>
      </c>
      <c r="B1436" s="5"/>
      <c r="C1436" s="47">
        <v>4.7955000000000005</v>
      </c>
      <c r="I1436" s="47"/>
    </row>
    <row r="1437" spans="1:9">
      <c r="A1437" s="5" t="s">
        <v>1219</v>
      </c>
      <c r="B1437" s="5"/>
      <c r="C1437" s="47">
        <v>10.529249999999999</v>
      </c>
      <c r="I1437" s="47"/>
    </row>
    <row r="1438" spans="1:9">
      <c r="A1438" s="5" t="s">
        <v>1220</v>
      </c>
      <c r="B1438" s="5"/>
      <c r="C1438" s="47">
        <v>4.726</v>
      </c>
      <c r="I1438" s="47"/>
    </row>
    <row r="1439" spans="1:9">
      <c r="A1439" s="5" t="s">
        <v>1221</v>
      </c>
      <c r="B1439" s="5"/>
      <c r="C1439" s="47">
        <v>5.5600000000000005</v>
      </c>
      <c r="I1439" s="47"/>
    </row>
    <row r="1440" spans="1:9">
      <c r="A1440" s="5" t="s">
        <v>1222</v>
      </c>
      <c r="B1440" s="5"/>
      <c r="C1440" s="47">
        <v>4.726</v>
      </c>
      <c r="I1440" s="47"/>
    </row>
    <row r="1441" spans="1:9">
      <c r="A1441" s="5" t="s">
        <v>1223</v>
      </c>
      <c r="B1441" s="5"/>
      <c r="C1441" s="47">
        <v>5.9008000000000003</v>
      </c>
      <c r="I1441" s="47"/>
    </row>
    <row r="1442" spans="1:9">
      <c r="A1442" s="5" t="s">
        <v>1224</v>
      </c>
      <c r="B1442" s="5"/>
      <c r="C1442" s="47">
        <v>2.085</v>
      </c>
      <c r="I1442" s="47"/>
    </row>
    <row r="1443" spans="1:9">
      <c r="A1443" s="5" t="s">
        <v>1225</v>
      </c>
      <c r="B1443" s="5"/>
      <c r="C1443" s="47">
        <v>5.0525600000000006</v>
      </c>
      <c r="I1443" s="47"/>
    </row>
    <row r="1444" spans="1:9">
      <c r="A1444" s="5" t="s">
        <v>1226</v>
      </c>
      <c r="B1444" s="5"/>
      <c r="C1444" s="47">
        <v>1.9112500000000001</v>
      </c>
      <c r="I1444" s="47"/>
    </row>
    <row r="1445" spans="1:9">
      <c r="A1445" s="5" t="s">
        <v>1226</v>
      </c>
      <c r="B1445" s="5"/>
      <c r="C1445" s="47">
        <v>8.4442500000000003</v>
      </c>
      <c r="I1445" s="47"/>
    </row>
    <row r="1446" spans="1:9">
      <c r="A1446" s="5" t="s">
        <v>1226</v>
      </c>
      <c r="B1446" s="5"/>
      <c r="C1446" s="47">
        <v>12.371</v>
      </c>
      <c r="I1446" s="47"/>
    </row>
    <row r="1447" spans="1:9">
      <c r="A1447" s="5" t="s">
        <v>1226</v>
      </c>
      <c r="B1447" s="5"/>
      <c r="C1447" s="47">
        <v>24.77675</v>
      </c>
      <c r="I1447" s="47"/>
    </row>
    <row r="1448" spans="1:9">
      <c r="A1448" s="5" t="s">
        <v>1227</v>
      </c>
      <c r="B1448" s="5"/>
      <c r="C1448" s="47">
        <v>1.3900000000000001</v>
      </c>
      <c r="I1448" s="47"/>
    </row>
    <row r="1449" spans="1:9">
      <c r="A1449" s="5" t="s">
        <v>1228</v>
      </c>
      <c r="B1449" s="5"/>
      <c r="C1449" s="47">
        <v>3.8225000000000002</v>
      </c>
      <c r="I1449" s="47"/>
    </row>
    <row r="1450" spans="1:9">
      <c r="A1450" s="5" t="s">
        <v>1229</v>
      </c>
      <c r="B1450" s="5"/>
      <c r="C1450" s="47">
        <v>3.4402500000000003</v>
      </c>
      <c r="I1450" s="47"/>
    </row>
    <row r="1451" spans="1:9">
      <c r="A1451" s="5" t="s">
        <v>1229</v>
      </c>
      <c r="B1451" s="5"/>
      <c r="C1451" s="47">
        <v>4.4480000000000004</v>
      </c>
      <c r="I1451" s="47"/>
    </row>
    <row r="1452" spans="1:9">
      <c r="A1452" s="5" t="s">
        <v>1230</v>
      </c>
      <c r="B1452" s="5"/>
      <c r="C1452" s="47">
        <v>8.9655000000000005</v>
      </c>
      <c r="I1452" s="47"/>
    </row>
    <row r="1453" spans="1:9">
      <c r="A1453" s="5" t="s">
        <v>1231</v>
      </c>
      <c r="B1453" s="5"/>
      <c r="C1453" s="47">
        <v>5.5600000000000005</v>
      </c>
      <c r="I1453" s="47"/>
    </row>
    <row r="1454" spans="1:9">
      <c r="A1454" s="5" t="s">
        <v>1232</v>
      </c>
      <c r="B1454" s="5"/>
      <c r="C1454" s="47">
        <v>3.3707500000000001</v>
      </c>
      <c r="I1454" s="47"/>
    </row>
    <row r="1455" spans="1:9">
      <c r="A1455" s="5" t="s">
        <v>1233</v>
      </c>
      <c r="B1455" s="5"/>
      <c r="C1455" s="47">
        <v>3.3359999999999999</v>
      </c>
      <c r="I1455" s="47"/>
    </row>
    <row r="1456" spans="1:9">
      <c r="A1456" s="5" t="s">
        <v>1234</v>
      </c>
      <c r="B1456" s="5"/>
      <c r="C1456" s="47">
        <v>2.7800000000000002</v>
      </c>
      <c r="I1456" s="47"/>
    </row>
    <row r="1457" spans="1:9">
      <c r="A1457" s="5" t="s">
        <v>1235</v>
      </c>
      <c r="B1457" s="5"/>
      <c r="C1457" s="47">
        <v>13.10075</v>
      </c>
      <c r="I1457" s="47"/>
    </row>
    <row r="1458" spans="1:9">
      <c r="A1458" s="5" t="s">
        <v>1236</v>
      </c>
      <c r="B1458" s="5"/>
      <c r="C1458" s="47">
        <v>2.9537499999999999</v>
      </c>
      <c r="I1458" s="47"/>
    </row>
    <row r="1459" spans="1:9">
      <c r="A1459" s="5" t="s">
        <v>1237</v>
      </c>
      <c r="B1459" s="5"/>
      <c r="C1459" s="47">
        <v>14.90775</v>
      </c>
      <c r="I1459" s="47"/>
    </row>
    <row r="1460" spans="1:9">
      <c r="A1460" s="5" t="s">
        <v>1238</v>
      </c>
      <c r="B1460" s="5"/>
      <c r="C1460" s="47">
        <v>5.5600000000000005</v>
      </c>
      <c r="I1460" s="47"/>
    </row>
    <row r="1461" spans="1:9">
      <c r="A1461" s="5" t="s">
        <v>1238</v>
      </c>
      <c r="B1461" s="5"/>
      <c r="C1461" s="47">
        <v>5.5600000000000005</v>
      </c>
      <c r="I1461" s="47"/>
    </row>
    <row r="1462" spans="1:9">
      <c r="A1462" s="5" t="s">
        <v>1239</v>
      </c>
      <c r="B1462" s="5"/>
      <c r="C1462" s="47">
        <v>3.5036</v>
      </c>
      <c r="I1462" s="47"/>
    </row>
    <row r="1463" spans="1:9">
      <c r="A1463" s="5" t="s">
        <v>1239</v>
      </c>
      <c r="B1463" s="5"/>
      <c r="C1463" s="47">
        <v>5.42136</v>
      </c>
      <c r="I1463" s="47"/>
    </row>
    <row r="1464" spans="1:9">
      <c r="A1464" s="5" t="s">
        <v>1239</v>
      </c>
      <c r="B1464" s="5"/>
      <c r="C1464" s="47">
        <v>5.5600000000000005</v>
      </c>
      <c r="I1464" s="47"/>
    </row>
    <row r="1465" spans="1:9">
      <c r="A1465" s="5" t="s">
        <v>1240</v>
      </c>
      <c r="B1465" s="5"/>
      <c r="C1465" s="47">
        <v>6.2202500000000001</v>
      </c>
      <c r="I1465" s="47"/>
    </row>
    <row r="1466" spans="1:9">
      <c r="A1466" s="5" t="s">
        <v>1240</v>
      </c>
      <c r="B1466" s="5"/>
      <c r="C1466" s="47">
        <v>11.57175</v>
      </c>
      <c r="I1466" s="47"/>
    </row>
    <row r="1467" spans="1:9">
      <c r="A1467" s="5" t="s">
        <v>1240</v>
      </c>
      <c r="B1467" s="5"/>
      <c r="C1467" s="47">
        <v>12.6112</v>
      </c>
      <c r="I1467" s="47"/>
    </row>
    <row r="1468" spans="1:9">
      <c r="A1468" s="5" t="s">
        <v>1241</v>
      </c>
      <c r="B1468" s="5"/>
      <c r="C1468" s="47">
        <v>8.0278400000000012</v>
      </c>
      <c r="I1468" s="47"/>
    </row>
    <row r="1469" spans="1:9">
      <c r="A1469" s="5" t="s">
        <v>1242</v>
      </c>
      <c r="B1469" s="5"/>
      <c r="C1469" s="47">
        <v>5.5600000000000005</v>
      </c>
      <c r="I1469" s="47"/>
    </row>
    <row r="1470" spans="1:9">
      <c r="A1470" s="5" t="s">
        <v>1243</v>
      </c>
      <c r="B1470" s="5"/>
      <c r="C1470" s="47">
        <v>7.2975000000000003</v>
      </c>
      <c r="I1470" s="47"/>
    </row>
    <row r="1471" spans="1:9">
      <c r="A1471" s="5" t="s">
        <v>1244</v>
      </c>
      <c r="B1471" s="5"/>
      <c r="C1471" s="47">
        <v>4.726</v>
      </c>
      <c r="I1471" s="47"/>
    </row>
    <row r="1472" spans="1:9">
      <c r="A1472" s="5" t="s">
        <v>1245</v>
      </c>
      <c r="B1472" s="5"/>
      <c r="C1472" s="47">
        <v>5.0735000000000001</v>
      </c>
      <c r="I1472" s="47"/>
    </row>
    <row r="1473" spans="1:9">
      <c r="A1473" s="5" t="s">
        <v>1246</v>
      </c>
      <c r="B1473" s="5"/>
      <c r="C1473" s="47">
        <v>11.120000000000001</v>
      </c>
      <c r="I1473" s="47"/>
    </row>
    <row r="1474" spans="1:9">
      <c r="A1474" s="5" t="s">
        <v>1247</v>
      </c>
      <c r="B1474" s="5"/>
      <c r="C1474" s="47">
        <v>5.5600000000000005</v>
      </c>
      <c r="I1474" s="47"/>
    </row>
    <row r="1475" spans="1:9">
      <c r="A1475" s="5" t="s">
        <v>1248</v>
      </c>
      <c r="B1475" s="5"/>
      <c r="C1475" s="47">
        <v>3.4402500000000003</v>
      </c>
      <c r="I1475" s="47"/>
    </row>
    <row r="1476" spans="1:9">
      <c r="A1476" s="5" t="s">
        <v>1248</v>
      </c>
      <c r="B1476" s="5"/>
      <c r="C1476" s="47">
        <v>3.8572500000000001</v>
      </c>
      <c r="I1476" s="47"/>
    </row>
    <row r="1477" spans="1:9">
      <c r="A1477" s="5" t="s">
        <v>1248</v>
      </c>
      <c r="B1477" s="5"/>
      <c r="C1477" s="47">
        <v>5.45824</v>
      </c>
      <c r="I1477" s="47"/>
    </row>
    <row r="1478" spans="1:9">
      <c r="A1478" s="5" t="s">
        <v>1249</v>
      </c>
      <c r="B1478" s="5"/>
      <c r="C1478" s="47">
        <v>5.9008000000000003</v>
      </c>
      <c r="I1478" s="47"/>
    </row>
    <row r="1479" spans="1:9">
      <c r="A1479" s="5" t="s">
        <v>1250</v>
      </c>
      <c r="B1479" s="5"/>
      <c r="C1479" s="47">
        <v>4.4480000000000004</v>
      </c>
      <c r="I1479" s="47"/>
    </row>
    <row r="1480" spans="1:9">
      <c r="A1480" s="5" t="s">
        <v>1251</v>
      </c>
      <c r="B1480" s="5"/>
      <c r="C1480" s="47">
        <v>5.5600000000000005</v>
      </c>
      <c r="I1480" s="47"/>
    </row>
    <row r="1481" spans="1:9">
      <c r="A1481" s="5" t="s">
        <v>1252</v>
      </c>
      <c r="B1481" s="5"/>
      <c r="C1481" s="47">
        <v>15.863700000000001</v>
      </c>
      <c r="I1481" s="47"/>
    </row>
    <row r="1482" spans="1:9">
      <c r="A1482" s="5" t="s">
        <v>1253</v>
      </c>
      <c r="B1482" s="5"/>
      <c r="C1482" s="47">
        <v>4.8650000000000002</v>
      </c>
      <c r="I1482" s="47"/>
    </row>
    <row r="1483" spans="1:9">
      <c r="A1483" s="5" t="s">
        <v>1254</v>
      </c>
      <c r="B1483" s="5"/>
      <c r="C1483" s="47">
        <v>10.286</v>
      </c>
      <c r="I1483" s="47"/>
    </row>
    <row r="1484" spans="1:9">
      <c r="A1484" s="5" t="s">
        <v>1255</v>
      </c>
      <c r="B1484" s="5"/>
      <c r="C1484" s="47">
        <v>27.14368</v>
      </c>
      <c r="I1484" s="47"/>
    </row>
    <row r="1485" spans="1:9">
      <c r="A1485" s="5" t="s">
        <v>1256</v>
      </c>
      <c r="B1485" s="5"/>
      <c r="C1485" s="47">
        <v>9.9037500000000005</v>
      </c>
      <c r="I1485" s="47"/>
    </row>
    <row r="1486" spans="1:9">
      <c r="A1486" s="5" t="s">
        <v>1257</v>
      </c>
      <c r="B1486" s="5"/>
      <c r="C1486" s="47">
        <v>5.5600000000000005</v>
      </c>
      <c r="I1486" s="47"/>
    </row>
    <row r="1487" spans="1:9">
      <c r="A1487" s="5" t="s">
        <v>281</v>
      </c>
      <c r="B1487" s="5"/>
      <c r="C1487" s="47">
        <v>165.28108</v>
      </c>
      <c r="I1487" s="47"/>
    </row>
    <row r="1488" spans="1:9">
      <c r="A1488" s="5" t="s">
        <v>1258</v>
      </c>
      <c r="B1488" s="5"/>
      <c r="C1488" s="47">
        <v>33.104400000000005</v>
      </c>
      <c r="I1488" s="47"/>
    </row>
    <row r="1489" spans="1:9">
      <c r="A1489" s="5" t="s">
        <v>1259</v>
      </c>
      <c r="B1489" s="5"/>
      <c r="C1489" s="47">
        <v>23.388529999999999</v>
      </c>
      <c r="I1489" s="47"/>
    </row>
    <row r="1490" spans="1:9">
      <c r="A1490" s="5" t="s">
        <v>1260</v>
      </c>
      <c r="B1490" s="5"/>
      <c r="C1490" s="47">
        <v>8.2705000000000002</v>
      </c>
      <c r="I1490" s="47"/>
    </row>
    <row r="1491" spans="1:9">
      <c r="A1491" s="5" t="s">
        <v>1261</v>
      </c>
      <c r="B1491" s="5"/>
      <c r="C1491" s="47">
        <v>29.951599999999999</v>
      </c>
      <c r="I1491" s="47"/>
    </row>
    <row r="1492" spans="1:9">
      <c r="A1492" s="5" t="s">
        <v>1262</v>
      </c>
      <c r="B1492" s="5"/>
      <c r="C1492" s="47">
        <v>3.4750000000000001</v>
      </c>
      <c r="I1492" s="47"/>
    </row>
    <row r="1493" spans="1:9">
      <c r="A1493" s="5" t="s">
        <v>1263</v>
      </c>
      <c r="B1493" s="5"/>
      <c r="C1493" s="47">
        <v>5.9008000000000003</v>
      </c>
      <c r="I1493" s="47"/>
    </row>
    <row r="1494" spans="1:9">
      <c r="A1494" s="5" t="s">
        <v>1264</v>
      </c>
      <c r="B1494" s="5"/>
      <c r="C1494" s="47">
        <v>43.50864</v>
      </c>
      <c r="I1494" s="47"/>
    </row>
    <row r="1495" spans="1:9">
      <c r="A1495" s="5" t="s">
        <v>1265</v>
      </c>
      <c r="B1495" s="5"/>
      <c r="C1495" s="47">
        <v>3.7530000000000001</v>
      </c>
      <c r="I1495" s="47"/>
    </row>
    <row r="1496" spans="1:9">
      <c r="A1496" s="5" t="s">
        <v>1266</v>
      </c>
      <c r="B1496" s="5"/>
      <c r="C1496" s="47">
        <v>4.726</v>
      </c>
      <c r="I1496" s="47"/>
    </row>
    <row r="1497" spans="1:9">
      <c r="A1497" s="5" t="s">
        <v>1267</v>
      </c>
      <c r="B1497" s="5"/>
      <c r="C1497" s="47">
        <v>11.823</v>
      </c>
      <c r="I1497" s="47"/>
    </row>
    <row r="1498" spans="1:9">
      <c r="A1498" s="5" t="s">
        <v>1268</v>
      </c>
      <c r="B1498" s="5"/>
      <c r="C1498" s="47">
        <v>30.004770000000001</v>
      </c>
      <c r="I1498" s="47"/>
    </row>
    <row r="1499" spans="1:9">
      <c r="A1499" s="5" t="s">
        <v>1269</v>
      </c>
      <c r="B1499" s="5"/>
      <c r="C1499" s="47">
        <v>13.122299999999999</v>
      </c>
      <c r="I1499" s="47"/>
    </row>
    <row r="1500" spans="1:9">
      <c r="A1500" s="5" t="s">
        <v>1270</v>
      </c>
      <c r="B1500" s="5"/>
      <c r="C1500" s="47">
        <v>25.577090000000002</v>
      </c>
      <c r="I1500" s="47"/>
    </row>
    <row r="1501" spans="1:9">
      <c r="A1501" s="5" t="s">
        <v>1271</v>
      </c>
      <c r="B1501" s="5"/>
      <c r="C1501" s="47">
        <v>2.9885000000000002</v>
      </c>
      <c r="I1501" s="47"/>
    </row>
    <row r="1502" spans="1:9">
      <c r="A1502" s="5" t="s">
        <v>1272</v>
      </c>
      <c r="B1502" s="5"/>
      <c r="C1502" s="47">
        <v>3.8572500000000001</v>
      </c>
      <c r="I1502" s="47"/>
    </row>
    <row r="1503" spans="1:9">
      <c r="A1503" s="5" t="s">
        <v>1273</v>
      </c>
      <c r="B1503" s="5"/>
      <c r="C1503" s="47">
        <v>3.6511200000000001</v>
      </c>
      <c r="I1503" s="47"/>
    </row>
    <row r="1504" spans="1:9">
      <c r="A1504" s="5" t="s">
        <v>1273</v>
      </c>
      <c r="B1504" s="5"/>
      <c r="C1504" s="47">
        <v>11.801600000000001</v>
      </c>
      <c r="I1504" s="47"/>
    </row>
    <row r="1505" spans="1:9">
      <c r="A1505" s="5" t="s">
        <v>1274</v>
      </c>
      <c r="B1505" s="5"/>
      <c r="C1505" s="47">
        <v>28.950800000000001</v>
      </c>
      <c r="I1505" s="47"/>
    </row>
    <row r="1506" spans="1:9">
      <c r="A1506" s="5" t="s">
        <v>1275</v>
      </c>
      <c r="B1506" s="5"/>
      <c r="C1506" s="47">
        <v>6.3056000000000001</v>
      </c>
      <c r="I1506" s="47"/>
    </row>
    <row r="1507" spans="1:9">
      <c r="A1507" s="5" t="s">
        <v>1276</v>
      </c>
      <c r="B1507" s="5"/>
      <c r="C1507" s="47">
        <v>5.5600000000000005</v>
      </c>
      <c r="I1507" s="47"/>
    </row>
    <row r="1508" spans="1:9">
      <c r="A1508" s="5" t="s">
        <v>1277</v>
      </c>
      <c r="B1508" s="5"/>
      <c r="C1508" s="47">
        <v>5.5600000000000005</v>
      </c>
      <c r="I1508" s="47"/>
    </row>
    <row r="1509" spans="1:9">
      <c r="A1509" s="5" t="s">
        <v>1278</v>
      </c>
      <c r="B1509" s="5"/>
      <c r="C1509" s="47">
        <v>7.6450000000000005</v>
      </c>
      <c r="I1509" s="47"/>
    </row>
    <row r="1510" spans="1:9">
      <c r="A1510" s="5" t="s">
        <v>1278</v>
      </c>
      <c r="B1510" s="5"/>
      <c r="C1510" s="47">
        <v>11.120000000000001</v>
      </c>
      <c r="I1510" s="47"/>
    </row>
    <row r="1511" spans="1:9">
      <c r="A1511" s="5" t="s">
        <v>1279</v>
      </c>
      <c r="B1511" s="5"/>
      <c r="C1511" s="47">
        <v>4.7607499999999998</v>
      </c>
      <c r="I1511" s="47"/>
    </row>
    <row r="1512" spans="1:9">
      <c r="A1512" s="5" t="s">
        <v>1280</v>
      </c>
      <c r="B1512" s="5"/>
      <c r="C1512" s="47">
        <v>1.7375</v>
      </c>
      <c r="I1512" s="47"/>
    </row>
    <row r="1513" spans="1:9">
      <c r="A1513" s="5" t="s">
        <v>1281</v>
      </c>
      <c r="B1513" s="5"/>
      <c r="C1513" s="47">
        <v>5.5600000000000005</v>
      </c>
      <c r="I1513" s="47"/>
    </row>
    <row r="1514" spans="1:9">
      <c r="A1514" s="5" t="s">
        <v>1282</v>
      </c>
      <c r="B1514" s="5"/>
      <c r="C1514" s="47">
        <v>5.5600000000000005</v>
      </c>
      <c r="I1514" s="47"/>
    </row>
    <row r="1515" spans="1:9">
      <c r="A1515" s="5" t="s">
        <v>1283</v>
      </c>
      <c r="B1515" s="5"/>
      <c r="C1515" s="47">
        <v>5.5600000000000005</v>
      </c>
      <c r="I1515" s="47"/>
    </row>
    <row r="1516" spans="1:9">
      <c r="A1516" s="5" t="s">
        <v>1284</v>
      </c>
      <c r="B1516" s="5"/>
      <c r="C1516" s="47">
        <v>3.6139999999999999</v>
      </c>
      <c r="I1516" s="47"/>
    </row>
    <row r="1517" spans="1:9">
      <c r="A1517" s="5" t="s">
        <v>1285</v>
      </c>
      <c r="B1517" s="5"/>
      <c r="C1517" s="47">
        <v>5.5600000000000005</v>
      </c>
      <c r="I1517" s="47"/>
    </row>
    <row r="1518" spans="1:9">
      <c r="A1518" s="5" t="s">
        <v>1286</v>
      </c>
      <c r="B1518" s="5"/>
      <c r="C1518" s="47">
        <v>5.5600000000000005</v>
      </c>
      <c r="I1518" s="47"/>
    </row>
    <row r="1519" spans="1:9">
      <c r="A1519" s="5" t="s">
        <v>1287</v>
      </c>
      <c r="B1519" s="5"/>
      <c r="C1519" s="47">
        <v>5.0040000000000004</v>
      </c>
      <c r="I1519" s="47"/>
    </row>
    <row r="1520" spans="1:9">
      <c r="A1520" s="5" t="s">
        <v>282</v>
      </c>
      <c r="B1520" s="5"/>
      <c r="C1520" s="47">
        <v>43.168190000000003</v>
      </c>
      <c r="I1520" s="47"/>
    </row>
    <row r="1521" spans="1:9">
      <c r="A1521" s="5" t="s">
        <v>1288</v>
      </c>
      <c r="B1521" s="5"/>
      <c r="C1521" s="47">
        <v>22.1633</v>
      </c>
      <c r="I1521" s="47"/>
    </row>
    <row r="1522" spans="1:9">
      <c r="A1522" s="5" t="s">
        <v>1289</v>
      </c>
      <c r="B1522" s="5"/>
      <c r="C1522" s="47">
        <v>5.5600000000000005</v>
      </c>
      <c r="I1522" s="47"/>
    </row>
    <row r="1523" spans="1:9">
      <c r="A1523" s="5" t="s">
        <v>1290</v>
      </c>
      <c r="B1523" s="5"/>
      <c r="C1523" s="47">
        <v>4.8650000000000002</v>
      </c>
      <c r="I1523" s="47"/>
    </row>
    <row r="1524" spans="1:9">
      <c r="A1524" s="5" t="s">
        <v>1291</v>
      </c>
      <c r="B1524" s="5"/>
      <c r="C1524" s="47">
        <v>5.5600000000000005</v>
      </c>
      <c r="I1524" s="47"/>
    </row>
    <row r="1525" spans="1:9">
      <c r="A1525" s="5" t="s">
        <v>1292</v>
      </c>
      <c r="B1525" s="5"/>
      <c r="C1525" s="47">
        <v>5.5600000000000005</v>
      </c>
      <c r="I1525" s="47"/>
    </row>
    <row r="1526" spans="1:9">
      <c r="A1526" s="5" t="s">
        <v>1293</v>
      </c>
      <c r="B1526" s="5"/>
      <c r="C1526" s="47">
        <v>5.5600000000000005</v>
      </c>
      <c r="I1526" s="47"/>
    </row>
    <row r="1527" spans="1:9">
      <c r="A1527" s="5" t="s">
        <v>1294</v>
      </c>
      <c r="B1527" s="5"/>
      <c r="C1527" s="47">
        <v>5.2125000000000004</v>
      </c>
      <c r="I1527" s="47"/>
    </row>
    <row r="1528" spans="1:9">
      <c r="A1528" s="5" t="s">
        <v>1295</v>
      </c>
      <c r="B1528" s="5"/>
      <c r="C1528" s="47">
        <v>2.5714999999999999</v>
      </c>
      <c r="I1528" s="47"/>
    </row>
    <row r="1529" spans="1:9">
      <c r="A1529" s="5" t="s">
        <v>1296</v>
      </c>
      <c r="B1529" s="5"/>
      <c r="C1529" s="47">
        <v>4.726</v>
      </c>
      <c r="I1529" s="47"/>
    </row>
    <row r="1530" spans="1:9">
      <c r="A1530" s="5" t="s">
        <v>283</v>
      </c>
      <c r="B1530" s="5"/>
      <c r="C1530" s="47">
        <v>35.035489999999996</v>
      </c>
      <c r="I1530" s="47"/>
    </row>
    <row r="1531" spans="1:9">
      <c r="A1531" s="5" t="s">
        <v>1297</v>
      </c>
      <c r="B1531" s="5"/>
      <c r="C1531" s="47">
        <v>5.5600000000000005</v>
      </c>
      <c r="I1531" s="47"/>
    </row>
    <row r="1532" spans="1:9">
      <c r="A1532" s="5" t="s">
        <v>1298</v>
      </c>
      <c r="B1532" s="5"/>
      <c r="C1532" s="47">
        <v>2.7800000000000002</v>
      </c>
      <c r="I1532" s="47"/>
    </row>
    <row r="1533" spans="1:9">
      <c r="A1533" s="5" t="s">
        <v>1299</v>
      </c>
      <c r="B1533" s="5"/>
      <c r="C1533" s="47">
        <v>2.4E-2</v>
      </c>
      <c r="I1533" s="47"/>
    </row>
    <row r="1534" spans="1:9">
      <c r="A1534" s="5" t="s">
        <v>1299</v>
      </c>
      <c r="B1534" s="5"/>
      <c r="C1534" s="47">
        <v>5.5600000000000005</v>
      </c>
      <c r="I1534" s="47"/>
    </row>
    <row r="1535" spans="1:9">
      <c r="A1535" s="5" t="s">
        <v>1299</v>
      </c>
      <c r="B1535" s="5"/>
      <c r="C1535" s="47">
        <v>8.34</v>
      </c>
      <c r="I1535" s="47"/>
    </row>
    <row r="1536" spans="1:9">
      <c r="A1536" s="5" t="s">
        <v>1300</v>
      </c>
      <c r="B1536" s="5"/>
      <c r="C1536" s="47">
        <v>5.2125000000000004</v>
      </c>
      <c r="I1536" s="47"/>
    </row>
    <row r="1537" spans="1:9">
      <c r="A1537" s="5" t="s">
        <v>1301</v>
      </c>
      <c r="B1537" s="5"/>
      <c r="C1537" s="47">
        <v>2.7800000000000002</v>
      </c>
      <c r="I1537" s="47"/>
    </row>
    <row r="1538" spans="1:9">
      <c r="A1538" s="5" t="s">
        <v>1302</v>
      </c>
      <c r="B1538" s="5"/>
      <c r="C1538" s="47">
        <v>5.5600000000000005</v>
      </c>
      <c r="I1538" s="47"/>
    </row>
    <row r="1539" spans="1:9">
      <c r="A1539" s="5" t="s">
        <v>1303</v>
      </c>
      <c r="B1539" s="5"/>
      <c r="C1539" s="47">
        <v>27.13456</v>
      </c>
      <c r="I1539" s="47"/>
    </row>
    <row r="1540" spans="1:9">
      <c r="A1540" s="5" t="s">
        <v>1304</v>
      </c>
      <c r="B1540" s="5"/>
      <c r="C1540" s="47">
        <v>6.3056000000000001</v>
      </c>
      <c r="I1540" s="47"/>
    </row>
    <row r="1541" spans="1:9">
      <c r="A1541" s="5" t="s">
        <v>1305</v>
      </c>
      <c r="B1541" s="5"/>
      <c r="C1541" s="47">
        <v>45.62782</v>
      </c>
      <c r="I1541" s="47"/>
    </row>
    <row r="1542" spans="1:9">
      <c r="A1542" s="5" t="s">
        <v>1306</v>
      </c>
      <c r="B1542" s="5"/>
      <c r="C1542" s="47">
        <v>9.6805599999999998</v>
      </c>
      <c r="I1542" s="47"/>
    </row>
    <row r="1543" spans="1:9">
      <c r="A1543" s="5" t="s">
        <v>1307</v>
      </c>
      <c r="B1543" s="5"/>
      <c r="C1543" s="47">
        <v>39.756639999999997</v>
      </c>
      <c r="I1543" s="47"/>
    </row>
    <row r="1544" spans="1:9">
      <c r="A1544" s="5" t="s">
        <v>1308</v>
      </c>
      <c r="B1544" s="5"/>
      <c r="C1544" s="47">
        <v>37.645350000000001</v>
      </c>
      <c r="I1544" s="47"/>
    </row>
    <row r="1545" spans="1:9">
      <c r="A1545" s="5" t="s">
        <v>1309</v>
      </c>
      <c r="B1545" s="5"/>
      <c r="C1545" s="47">
        <v>8.1662499999999998</v>
      </c>
      <c r="I1545" s="47"/>
    </row>
    <row r="1546" spans="1:9">
      <c r="A1546" s="5" t="s">
        <v>1310</v>
      </c>
      <c r="B1546" s="5"/>
      <c r="C1546" s="47">
        <v>2.7800000000000002</v>
      </c>
      <c r="I1546" s="47"/>
    </row>
    <row r="1547" spans="1:9">
      <c r="A1547" s="5" t="s">
        <v>1311</v>
      </c>
      <c r="B1547" s="5"/>
      <c r="C1547" s="47">
        <v>21.123759999999997</v>
      </c>
      <c r="I1547" s="47"/>
    </row>
    <row r="1548" spans="1:9">
      <c r="A1548" s="5" t="s">
        <v>1312</v>
      </c>
      <c r="B1548" s="5"/>
      <c r="C1548" s="47">
        <v>19.140720000000002</v>
      </c>
      <c r="I1548" s="47"/>
    </row>
    <row r="1549" spans="1:9">
      <c r="A1549" s="5" t="s">
        <v>1313</v>
      </c>
      <c r="B1549" s="5"/>
      <c r="C1549" s="47">
        <v>6.3940000000000001</v>
      </c>
      <c r="I1549" s="47"/>
    </row>
    <row r="1550" spans="1:9">
      <c r="A1550" s="5" t="s">
        <v>1314</v>
      </c>
      <c r="B1550" s="5"/>
      <c r="C1550" s="47">
        <v>42.483980000000003</v>
      </c>
      <c r="I1550" s="47"/>
    </row>
    <row r="1551" spans="1:9">
      <c r="A1551" s="5" t="s">
        <v>1315</v>
      </c>
      <c r="B1551" s="5"/>
      <c r="C1551" s="47">
        <v>36.59552</v>
      </c>
      <c r="I1551" s="47"/>
    </row>
    <row r="1552" spans="1:9">
      <c r="A1552" s="5" t="s">
        <v>1316</v>
      </c>
      <c r="B1552" s="5"/>
      <c r="C1552" s="47">
        <v>16.394560000000002</v>
      </c>
      <c r="I1552" s="47"/>
    </row>
    <row r="1553" spans="1:9">
      <c r="A1553" s="5" t="s">
        <v>1317</v>
      </c>
      <c r="B1553" s="5"/>
      <c r="C1553" s="47">
        <v>5.5600000000000005</v>
      </c>
      <c r="I1553" s="47"/>
    </row>
    <row r="1554" spans="1:9">
      <c r="A1554" s="5" t="s">
        <v>1318</v>
      </c>
      <c r="B1554" s="5"/>
      <c r="C1554" s="47">
        <v>62.502339999999997</v>
      </c>
      <c r="I1554" s="47"/>
    </row>
    <row r="1555" spans="1:9">
      <c r="A1555" s="5" t="s">
        <v>1319</v>
      </c>
      <c r="B1555" s="5"/>
      <c r="C1555" s="47">
        <v>4.4480000000000004</v>
      </c>
      <c r="I1555" s="47"/>
    </row>
    <row r="1556" spans="1:9">
      <c r="A1556" s="5" t="s">
        <v>1319</v>
      </c>
      <c r="B1556" s="5"/>
      <c r="C1556" s="47">
        <v>11.120000000000001</v>
      </c>
      <c r="I1556" s="47"/>
    </row>
    <row r="1557" spans="1:9">
      <c r="A1557" s="5" t="s">
        <v>1320</v>
      </c>
      <c r="B1557" s="5"/>
      <c r="C1557" s="47">
        <v>11.120000000000001</v>
      </c>
      <c r="I1557" s="47"/>
    </row>
    <row r="1558" spans="1:9">
      <c r="A1558" s="5" t="s">
        <v>1321</v>
      </c>
      <c r="B1558" s="5"/>
      <c r="C1558" s="47">
        <v>27.917360000000002</v>
      </c>
      <c r="I1558" s="47"/>
    </row>
    <row r="1559" spans="1:9">
      <c r="A1559" s="5" t="s">
        <v>1322</v>
      </c>
      <c r="B1559" s="5"/>
      <c r="C1559" s="47">
        <v>5.5600000000000005</v>
      </c>
      <c r="I1559" s="47"/>
    </row>
    <row r="1560" spans="1:9">
      <c r="A1560" s="5" t="s">
        <v>1323</v>
      </c>
      <c r="B1560" s="5"/>
      <c r="C1560" s="47">
        <v>11.35008</v>
      </c>
      <c r="I1560" s="47"/>
    </row>
    <row r="1561" spans="1:9">
      <c r="A1561" s="5" t="s">
        <v>1324</v>
      </c>
      <c r="B1561" s="5"/>
      <c r="C1561" s="47">
        <v>51.705919999999999</v>
      </c>
      <c r="I1561" s="47"/>
    </row>
    <row r="1562" spans="1:9">
      <c r="A1562" s="5" t="s">
        <v>1325</v>
      </c>
      <c r="B1562" s="5"/>
      <c r="C1562" s="47">
        <v>93.168120000000002</v>
      </c>
      <c r="I1562" s="47"/>
    </row>
    <row r="1563" spans="1:9">
      <c r="A1563" s="5" t="s">
        <v>1326</v>
      </c>
      <c r="B1563" s="5"/>
      <c r="C1563" s="47">
        <v>33.47925</v>
      </c>
      <c r="I1563" s="47"/>
    </row>
    <row r="1564" spans="1:9">
      <c r="A1564" s="5" t="s">
        <v>1327</v>
      </c>
      <c r="B1564" s="5"/>
      <c r="C1564" s="47">
        <v>5.5600000000000005</v>
      </c>
      <c r="I1564" s="47"/>
    </row>
    <row r="1565" spans="1:9">
      <c r="A1565" s="5" t="s">
        <v>1328</v>
      </c>
      <c r="B1565" s="5"/>
      <c r="C1565" s="47">
        <v>37.321269999999998</v>
      </c>
      <c r="I1565" s="47"/>
    </row>
    <row r="1566" spans="1:9">
      <c r="A1566" s="5" t="s">
        <v>1329</v>
      </c>
      <c r="B1566" s="5"/>
      <c r="C1566" s="47">
        <v>16.68</v>
      </c>
      <c r="I1566" s="47"/>
    </row>
    <row r="1567" spans="1:9">
      <c r="A1567" s="5" t="s">
        <v>1330</v>
      </c>
      <c r="B1567" s="5"/>
      <c r="C1567" s="47">
        <v>42.089880000000001</v>
      </c>
      <c r="I1567" s="47"/>
    </row>
    <row r="1568" spans="1:9">
      <c r="A1568" s="5" t="s">
        <v>1331</v>
      </c>
      <c r="B1568" s="5"/>
      <c r="C1568" s="47">
        <v>5.5600000000000005</v>
      </c>
      <c r="I1568" s="47"/>
    </row>
    <row r="1569" spans="1:9">
      <c r="A1569" s="5" t="s">
        <v>1332</v>
      </c>
      <c r="B1569" s="5"/>
      <c r="C1569" s="47">
        <v>7.7637700000000009</v>
      </c>
      <c r="I1569" s="47"/>
    </row>
    <row r="1570" spans="1:9">
      <c r="A1570" s="5" t="s">
        <v>1333</v>
      </c>
      <c r="B1570" s="5"/>
      <c r="C1570" s="47">
        <v>9.9037500000000005</v>
      </c>
      <c r="I1570" s="47"/>
    </row>
    <row r="1571" spans="1:9">
      <c r="A1571" s="5" t="s">
        <v>1334</v>
      </c>
      <c r="B1571" s="5"/>
      <c r="C1571" s="47">
        <v>14.502879999999999</v>
      </c>
      <c r="I1571" s="47"/>
    </row>
    <row r="1572" spans="1:9">
      <c r="A1572" s="5" t="s">
        <v>1335</v>
      </c>
      <c r="B1572" s="5"/>
      <c r="C1572" s="47">
        <v>3.30125</v>
      </c>
      <c r="I1572" s="47"/>
    </row>
    <row r="1573" spans="1:9">
      <c r="A1573" s="5" t="s">
        <v>1336</v>
      </c>
      <c r="B1573" s="5"/>
      <c r="C1573" s="47">
        <v>544.43149000000005</v>
      </c>
      <c r="I1573" s="47"/>
    </row>
    <row r="1574" spans="1:9">
      <c r="A1574" s="5" t="s">
        <v>1337</v>
      </c>
      <c r="B1574" s="5"/>
      <c r="C1574" s="47">
        <v>5.5600000000000005</v>
      </c>
      <c r="I1574" s="47"/>
    </row>
    <row r="1575" spans="1:9">
      <c r="A1575" s="5" t="s">
        <v>1338</v>
      </c>
      <c r="B1575" s="5"/>
      <c r="C1575" s="47">
        <v>5.5600000000000005</v>
      </c>
      <c r="I1575" s="47"/>
    </row>
    <row r="1576" spans="1:9">
      <c r="A1576" s="5" t="s">
        <v>1339</v>
      </c>
      <c r="B1576" s="5"/>
      <c r="C1576" s="47">
        <v>1.6679999999999999</v>
      </c>
      <c r="I1576" s="47"/>
    </row>
    <row r="1577" spans="1:9">
      <c r="A1577" s="5" t="s">
        <v>1340</v>
      </c>
      <c r="B1577" s="5"/>
      <c r="C1577" s="47">
        <v>6.3056000000000001</v>
      </c>
      <c r="I1577" s="47"/>
    </row>
    <row r="1578" spans="1:9">
      <c r="A1578" s="5" t="s">
        <v>1341</v>
      </c>
      <c r="B1578" s="5"/>
      <c r="C1578" s="47">
        <v>5.5600000000000005</v>
      </c>
      <c r="I1578" s="47"/>
    </row>
    <row r="1579" spans="1:9">
      <c r="A1579" s="5" t="s">
        <v>1342</v>
      </c>
      <c r="B1579" s="5"/>
      <c r="C1579" s="47">
        <v>5.5600000000000005</v>
      </c>
      <c r="I1579" s="47"/>
    </row>
    <row r="1580" spans="1:9">
      <c r="A1580" s="5" t="s">
        <v>1343</v>
      </c>
      <c r="B1580" s="5"/>
      <c r="C1580" s="47">
        <v>4.8302500000000004</v>
      </c>
      <c r="I1580" s="47"/>
    </row>
    <row r="1581" spans="1:9">
      <c r="A1581" s="5" t="s">
        <v>1343</v>
      </c>
      <c r="B1581" s="5"/>
      <c r="C1581" s="47">
        <v>8.1315000000000008</v>
      </c>
      <c r="I1581" s="47"/>
    </row>
    <row r="1582" spans="1:9">
      <c r="A1582" s="5" t="s">
        <v>1344</v>
      </c>
      <c r="B1582" s="5"/>
      <c r="C1582" s="47">
        <v>5.2472500000000002</v>
      </c>
      <c r="I1582" s="47"/>
    </row>
    <row r="1583" spans="1:9">
      <c r="A1583" s="5" t="s">
        <v>1345</v>
      </c>
      <c r="B1583" s="5"/>
      <c r="C1583" s="47">
        <v>11.120000000000001</v>
      </c>
      <c r="I1583" s="47"/>
    </row>
    <row r="1584" spans="1:9">
      <c r="A1584" s="5" t="s">
        <v>1346</v>
      </c>
      <c r="B1584" s="5"/>
      <c r="C1584" s="47">
        <v>4.4827500000000002</v>
      </c>
      <c r="I1584" s="47"/>
    </row>
    <row r="1585" spans="1:9">
      <c r="A1585" s="5" t="s">
        <v>1347</v>
      </c>
      <c r="B1585" s="5"/>
      <c r="C1585" s="47">
        <v>3.9615</v>
      </c>
      <c r="I1585" s="47"/>
    </row>
    <row r="1586" spans="1:9">
      <c r="A1586" s="5" t="s">
        <v>1348</v>
      </c>
      <c r="B1586" s="5"/>
      <c r="C1586" s="47">
        <v>3.4402500000000003</v>
      </c>
      <c r="I1586" s="47"/>
    </row>
    <row r="1587" spans="1:9">
      <c r="A1587" s="5" t="s">
        <v>1349</v>
      </c>
      <c r="B1587" s="5"/>
      <c r="C1587" s="47">
        <v>2.9537499999999999</v>
      </c>
      <c r="I1587" s="47"/>
    </row>
    <row r="1588" spans="1:9">
      <c r="A1588" s="5" t="s">
        <v>1350</v>
      </c>
      <c r="B1588" s="5"/>
      <c r="C1588" s="47">
        <v>2.5714999999999999</v>
      </c>
      <c r="I1588" s="47"/>
    </row>
    <row r="1589" spans="1:9">
      <c r="A1589" s="5" t="s">
        <v>1351</v>
      </c>
      <c r="B1589" s="5"/>
      <c r="C1589" s="47">
        <v>2.5714999999999999</v>
      </c>
      <c r="I1589" s="47"/>
    </row>
    <row r="1590" spans="1:9">
      <c r="A1590" s="5" t="s">
        <v>1352</v>
      </c>
      <c r="B1590" s="5"/>
      <c r="C1590" s="47">
        <v>2.6062500000000002</v>
      </c>
      <c r="I1590" s="47"/>
    </row>
    <row r="1591" spans="1:9">
      <c r="A1591" s="5" t="s">
        <v>1353</v>
      </c>
      <c r="B1591" s="5"/>
      <c r="C1591" s="47">
        <v>2.6062500000000002</v>
      </c>
      <c r="I1591" s="47"/>
    </row>
    <row r="1592" spans="1:9">
      <c r="A1592" s="5" t="s">
        <v>1354</v>
      </c>
      <c r="B1592" s="5"/>
      <c r="C1592" s="47">
        <v>4.6912500000000001</v>
      </c>
      <c r="I1592" s="47"/>
    </row>
    <row r="1593" spans="1:9">
      <c r="A1593" s="5" t="s">
        <v>284</v>
      </c>
      <c r="B1593" s="5"/>
      <c r="C1593" s="47">
        <v>60.057480000000005</v>
      </c>
      <c r="I1593" s="47"/>
    </row>
    <row r="1594" spans="1:9">
      <c r="A1594" s="5" t="s">
        <v>1355</v>
      </c>
      <c r="B1594" s="5"/>
      <c r="C1594" s="47">
        <v>22.195679999999999</v>
      </c>
      <c r="I1594" s="47"/>
    </row>
    <row r="1595" spans="1:9">
      <c r="A1595" s="5" t="s">
        <v>1356</v>
      </c>
      <c r="B1595" s="5"/>
      <c r="C1595" s="47">
        <v>2.085</v>
      </c>
      <c r="I1595" s="47"/>
    </row>
    <row r="1596" spans="1:9">
      <c r="A1596" s="5" t="s">
        <v>1357</v>
      </c>
      <c r="B1596" s="5"/>
      <c r="C1596" s="47">
        <v>46.269199999999998</v>
      </c>
      <c r="I1596" s="47"/>
    </row>
    <row r="1597" spans="1:9">
      <c r="A1597" s="5" t="s">
        <v>1358</v>
      </c>
      <c r="B1597" s="5"/>
      <c r="C1597" s="47">
        <v>21.058479999999999</v>
      </c>
      <c r="I1597" s="47"/>
    </row>
    <row r="1598" spans="1:9">
      <c r="A1598" s="5" t="s">
        <v>1359</v>
      </c>
      <c r="B1598" s="5"/>
      <c r="C1598" s="47">
        <v>22.163499999999999</v>
      </c>
      <c r="I1598" s="47"/>
    </row>
    <row r="1599" spans="1:9">
      <c r="A1599" s="5" t="s">
        <v>1360</v>
      </c>
      <c r="B1599" s="5"/>
      <c r="C1599" s="47">
        <v>4.5577500000000004</v>
      </c>
      <c r="I1599" s="47"/>
    </row>
    <row r="1600" spans="1:9">
      <c r="A1600" s="5" t="s">
        <v>1361</v>
      </c>
      <c r="B1600" s="5"/>
      <c r="C1600" s="47">
        <v>5.1429999999999998</v>
      </c>
      <c r="I1600" s="47"/>
    </row>
    <row r="1601" spans="1:9">
      <c r="A1601" s="5" t="s">
        <v>1362</v>
      </c>
      <c r="B1601" s="5"/>
      <c r="C1601" s="47">
        <v>11.120000000000001</v>
      </c>
      <c r="I1601" s="47"/>
    </row>
    <row r="1602" spans="1:9">
      <c r="A1602" s="5" t="s">
        <v>1363</v>
      </c>
      <c r="B1602" s="5"/>
      <c r="C1602" s="47">
        <v>24.603000000000002</v>
      </c>
      <c r="I1602" s="47"/>
    </row>
    <row r="1603" spans="1:9">
      <c r="A1603" s="5" t="s">
        <v>1364</v>
      </c>
      <c r="B1603" s="5"/>
      <c r="C1603" s="47">
        <v>37.203040000000001</v>
      </c>
      <c r="I1603" s="47"/>
    </row>
    <row r="1604" spans="1:9">
      <c r="A1604" s="5" t="s">
        <v>1365</v>
      </c>
      <c r="B1604" s="5"/>
      <c r="C1604" s="47">
        <v>2.2240000000000002</v>
      </c>
      <c r="I1604" s="47"/>
    </row>
    <row r="1605" spans="1:9">
      <c r="A1605" s="5" t="s">
        <v>1366</v>
      </c>
      <c r="B1605" s="5"/>
      <c r="C1605" s="47">
        <v>63.419650000000004</v>
      </c>
      <c r="I1605" s="47"/>
    </row>
    <row r="1606" spans="1:9">
      <c r="A1606" s="5" t="s">
        <v>1367</v>
      </c>
      <c r="B1606" s="5"/>
      <c r="C1606" s="47">
        <v>92.731729999999999</v>
      </c>
      <c r="I1606" s="47"/>
    </row>
    <row r="1607" spans="1:9">
      <c r="A1607" s="5" t="s">
        <v>1368</v>
      </c>
      <c r="B1607" s="5"/>
      <c r="C1607" s="47">
        <v>80.238759999999999</v>
      </c>
      <c r="I1607" s="47"/>
    </row>
    <row r="1608" spans="1:9">
      <c r="A1608" s="5" t="s">
        <v>1369</v>
      </c>
      <c r="B1608" s="5"/>
      <c r="C1608" s="47">
        <v>10.181750000000001</v>
      </c>
      <c r="I1608" s="47"/>
    </row>
    <row r="1609" spans="1:9">
      <c r="A1609" s="5" t="s">
        <v>1370</v>
      </c>
      <c r="B1609" s="5"/>
      <c r="C1609" s="47">
        <v>17.300990000000002</v>
      </c>
      <c r="I1609" s="47"/>
    </row>
    <row r="1610" spans="1:9">
      <c r="A1610" s="5" t="s">
        <v>1371</v>
      </c>
      <c r="B1610" s="5"/>
      <c r="C1610" s="47">
        <v>6.5049600000000005</v>
      </c>
      <c r="I1610" s="47"/>
    </row>
    <row r="1611" spans="1:9">
      <c r="A1611" s="5" t="s">
        <v>285</v>
      </c>
      <c r="B1611" s="5"/>
      <c r="C1611" s="47">
        <v>98.800870000000003</v>
      </c>
      <c r="I1611" s="47"/>
    </row>
    <row r="1612" spans="1:9">
      <c r="A1612" s="5" t="s">
        <v>1372</v>
      </c>
      <c r="B1612" s="5"/>
      <c r="C1612" s="47">
        <v>11.586540000000001</v>
      </c>
      <c r="I1612" s="47"/>
    </row>
    <row r="1613" spans="1:9">
      <c r="A1613" s="5" t="s">
        <v>286</v>
      </c>
      <c r="B1613" s="5"/>
      <c r="C1613" s="47">
        <v>5.9115000000000002</v>
      </c>
      <c r="I1613" s="47"/>
    </row>
    <row r="1614" spans="1:9">
      <c r="A1614" s="5" t="s">
        <v>1373</v>
      </c>
      <c r="B1614" s="5"/>
      <c r="C1614" s="47">
        <v>5.0387500000000003</v>
      </c>
      <c r="I1614" s="47"/>
    </row>
    <row r="1615" spans="1:9">
      <c r="A1615" s="5" t="s">
        <v>1374</v>
      </c>
      <c r="B1615" s="5"/>
      <c r="C1615" s="47">
        <v>17.340250000000001</v>
      </c>
      <c r="I1615" s="47"/>
    </row>
    <row r="1616" spans="1:9">
      <c r="A1616" s="5" t="s">
        <v>287</v>
      </c>
      <c r="B1616" s="5"/>
      <c r="C1616" s="47">
        <v>15.17285</v>
      </c>
      <c r="I1616" s="47"/>
    </row>
    <row r="1617" spans="1:9">
      <c r="A1617" s="5" t="s">
        <v>1375</v>
      </c>
      <c r="B1617" s="5"/>
      <c r="C1617" s="47">
        <v>23.961279999999999</v>
      </c>
      <c r="I1617" s="47"/>
    </row>
    <row r="1618" spans="1:9">
      <c r="A1618" s="5" t="s">
        <v>1376</v>
      </c>
      <c r="B1618" s="5"/>
      <c r="C1618" s="47">
        <v>12.6112</v>
      </c>
      <c r="I1618" s="47"/>
    </row>
    <row r="1619" spans="1:9">
      <c r="A1619" s="5" t="s">
        <v>1377</v>
      </c>
      <c r="B1619" s="5"/>
      <c r="C1619" s="47">
        <v>4.2562799999999994</v>
      </c>
      <c r="I1619" s="47"/>
    </row>
    <row r="1620" spans="1:9">
      <c r="A1620" s="5" t="s">
        <v>1378</v>
      </c>
      <c r="B1620" s="5"/>
      <c r="C1620" s="47">
        <v>24.118919999999999</v>
      </c>
      <c r="I1620" s="47"/>
    </row>
    <row r="1621" spans="1:9">
      <c r="A1621" s="5" t="s">
        <v>288</v>
      </c>
      <c r="B1621" s="5"/>
      <c r="C1621" s="47">
        <v>3.1528</v>
      </c>
      <c r="I1621" s="47"/>
    </row>
    <row r="1622" spans="1:9">
      <c r="A1622" s="5" t="s">
        <v>1379</v>
      </c>
      <c r="B1622" s="5"/>
      <c r="C1622" s="47">
        <v>25.97119</v>
      </c>
      <c r="I1622" s="47"/>
    </row>
    <row r="1623" spans="1:9">
      <c r="A1623" s="5" t="s">
        <v>289</v>
      </c>
      <c r="B1623" s="5"/>
      <c r="C1623" s="47">
        <v>15.13344</v>
      </c>
      <c r="I1623" s="47"/>
    </row>
    <row r="1624" spans="1:9">
      <c r="A1624" s="5" t="s">
        <v>1380</v>
      </c>
      <c r="B1624" s="5"/>
      <c r="C1624" s="47">
        <v>13.202350000000001</v>
      </c>
      <c r="I1624" s="47"/>
    </row>
    <row r="1625" spans="1:9">
      <c r="A1625" s="5" t="s">
        <v>1381</v>
      </c>
      <c r="B1625" s="5"/>
      <c r="C1625" s="47">
        <v>6.3056000000000001</v>
      </c>
      <c r="I1625" s="47"/>
    </row>
    <row r="1626" spans="1:9">
      <c r="A1626" s="5" t="s">
        <v>1382</v>
      </c>
      <c r="B1626" s="5"/>
      <c r="C1626" s="47">
        <v>2.9504000000000001</v>
      </c>
      <c r="I1626" s="47"/>
    </row>
    <row r="1627" spans="1:9">
      <c r="A1627" s="5" t="s">
        <v>1383</v>
      </c>
      <c r="B1627" s="5"/>
      <c r="C1627" s="47">
        <v>5.5600000000000005</v>
      </c>
      <c r="I1627" s="47"/>
    </row>
    <row r="1628" spans="1:9">
      <c r="A1628" s="5" t="s">
        <v>232</v>
      </c>
      <c r="B1628" s="5"/>
      <c r="C1628" s="47">
        <v>661.67295999999999</v>
      </c>
      <c r="I1628" s="47"/>
    </row>
    <row r="1629" spans="1:9">
      <c r="A1629" s="5" t="s">
        <v>1384</v>
      </c>
      <c r="B1629" s="5"/>
      <c r="C1629" s="47">
        <v>7.7448000000000006</v>
      </c>
      <c r="I1629" s="47"/>
    </row>
    <row r="1630" spans="1:9">
      <c r="A1630" s="5" t="s">
        <v>1385</v>
      </c>
      <c r="B1630" s="5"/>
      <c r="C1630" s="47">
        <v>2.9951599999999998</v>
      </c>
      <c r="I1630" s="47"/>
    </row>
    <row r="1631" spans="1:9">
      <c r="A1631" s="5" t="s">
        <v>1386</v>
      </c>
      <c r="B1631" s="5"/>
      <c r="C1631" s="47">
        <v>10.24456</v>
      </c>
      <c r="I1631" s="47"/>
    </row>
    <row r="1632" spans="1:9">
      <c r="A1632" s="5" t="s">
        <v>1387</v>
      </c>
      <c r="B1632" s="5"/>
      <c r="C1632" s="47">
        <v>4.5175000000000001</v>
      </c>
      <c r="I1632" s="47"/>
    </row>
    <row r="1633" spans="1:9">
      <c r="A1633" s="5" t="s">
        <v>1388</v>
      </c>
      <c r="B1633" s="5"/>
      <c r="C1633" s="47">
        <v>0.36317000000000005</v>
      </c>
      <c r="I1633" s="47"/>
    </row>
    <row r="1634" spans="1:9">
      <c r="A1634" s="5" t="s">
        <v>1389</v>
      </c>
      <c r="B1634" s="5"/>
      <c r="C1634" s="47">
        <v>5.5600000000000005</v>
      </c>
      <c r="I1634" s="47"/>
    </row>
    <row r="1635" spans="1:9">
      <c r="A1635" s="5" t="s">
        <v>1390</v>
      </c>
      <c r="B1635" s="5"/>
      <c r="C1635" s="47">
        <v>5.5600000000000005</v>
      </c>
      <c r="I1635" s="47"/>
    </row>
    <row r="1636" spans="1:9">
      <c r="A1636" s="5" t="s">
        <v>1391</v>
      </c>
      <c r="B1636" s="5"/>
      <c r="C1636" s="47">
        <v>8.6288</v>
      </c>
      <c r="I1636" s="47"/>
    </row>
    <row r="1637" spans="1:9">
      <c r="A1637" s="5" t="s">
        <v>290</v>
      </c>
      <c r="B1637" s="5"/>
      <c r="C1637" s="47">
        <v>119.56538</v>
      </c>
      <c r="I1637" s="47"/>
    </row>
    <row r="1638" spans="1:9">
      <c r="A1638" s="5" t="s">
        <v>1392</v>
      </c>
      <c r="B1638" s="5"/>
      <c r="C1638" s="47">
        <v>5.0894399999999997</v>
      </c>
      <c r="I1638" s="47"/>
    </row>
    <row r="1639" spans="1:9">
      <c r="A1639" s="5" t="s">
        <v>1393</v>
      </c>
      <c r="B1639" s="5"/>
      <c r="C1639" s="47">
        <v>27.823460000000001</v>
      </c>
      <c r="I1639" s="47"/>
    </row>
    <row r="1640" spans="1:9">
      <c r="A1640" s="5" t="s">
        <v>1394</v>
      </c>
      <c r="B1640" s="5"/>
      <c r="C1640" s="47">
        <v>11.153030000000001</v>
      </c>
      <c r="I1640" s="47"/>
    </row>
    <row r="1641" spans="1:9">
      <c r="A1641" s="5" t="s">
        <v>1395</v>
      </c>
      <c r="B1641" s="5"/>
      <c r="C1641" s="47">
        <v>15.01521</v>
      </c>
      <c r="I1641" s="47"/>
    </row>
    <row r="1642" spans="1:9">
      <c r="A1642" s="5" t="s">
        <v>1396</v>
      </c>
      <c r="B1642" s="5"/>
      <c r="C1642" s="47">
        <v>4.726</v>
      </c>
      <c r="I1642" s="47"/>
    </row>
    <row r="1643" spans="1:9">
      <c r="A1643" s="5" t="s">
        <v>1397</v>
      </c>
      <c r="B1643" s="5"/>
      <c r="C1643" s="47">
        <v>9.5766299999999998</v>
      </c>
      <c r="I1643" s="47"/>
    </row>
    <row r="1644" spans="1:9">
      <c r="A1644" s="5" t="s">
        <v>1398</v>
      </c>
      <c r="B1644" s="5"/>
      <c r="C1644" s="47">
        <v>3.6511200000000001</v>
      </c>
      <c r="I1644" s="47"/>
    </row>
    <row r="1645" spans="1:9">
      <c r="A1645" s="5" t="s">
        <v>1399</v>
      </c>
      <c r="B1645" s="5"/>
      <c r="C1645" s="47">
        <v>1.1428900000000002</v>
      </c>
      <c r="I1645" s="47"/>
    </row>
    <row r="1646" spans="1:9">
      <c r="A1646" s="5" t="s">
        <v>1400</v>
      </c>
      <c r="B1646" s="5"/>
      <c r="C1646" s="47">
        <v>45.479140000000001</v>
      </c>
      <c r="I1646" s="47"/>
    </row>
    <row r="1647" spans="1:9">
      <c r="A1647" s="5" t="s">
        <v>1401</v>
      </c>
      <c r="B1647" s="5"/>
      <c r="C1647" s="47">
        <v>52.646480000000004</v>
      </c>
      <c r="I1647" s="47"/>
    </row>
    <row r="1648" spans="1:9">
      <c r="A1648" s="5" t="s">
        <v>1402</v>
      </c>
      <c r="B1648" s="5"/>
      <c r="C1648" s="47">
        <v>35.823690000000006</v>
      </c>
      <c r="I1648" s="47"/>
    </row>
    <row r="1649" spans="1:9">
      <c r="A1649" s="5" t="s">
        <v>1403</v>
      </c>
      <c r="B1649" s="5"/>
      <c r="C1649" s="47">
        <v>2.0154999999999998</v>
      </c>
      <c r="I1649" s="47"/>
    </row>
    <row r="1650" spans="1:9">
      <c r="A1650" s="5" t="s">
        <v>1404</v>
      </c>
      <c r="B1650" s="5"/>
      <c r="C1650" s="47">
        <v>32.786320000000003</v>
      </c>
      <c r="I1650" s="47"/>
    </row>
    <row r="1651" spans="1:9">
      <c r="A1651" s="5" t="s">
        <v>1405</v>
      </c>
      <c r="B1651" s="5"/>
      <c r="C1651" s="47">
        <v>15.707000000000001</v>
      </c>
      <c r="I1651" s="47"/>
    </row>
    <row r="1652" spans="1:9">
      <c r="A1652" s="5" t="s">
        <v>1406</v>
      </c>
      <c r="B1652" s="5"/>
      <c r="C1652" s="47">
        <v>52.375889999999998</v>
      </c>
      <c r="I1652" s="47"/>
    </row>
    <row r="1653" spans="1:9">
      <c r="A1653" s="5" t="s">
        <v>1407</v>
      </c>
      <c r="B1653" s="5"/>
      <c r="C1653" s="47">
        <v>32.646560000000001</v>
      </c>
      <c r="I1653" s="47"/>
    </row>
    <row r="1654" spans="1:9">
      <c r="A1654" s="5" t="s">
        <v>1408</v>
      </c>
      <c r="B1654" s="5"/>
      <c r="C1654" s="47">
        <v>35.167000000000002</v>
      </c>
      <c r="I1654" s="47"/>
    </row>
    <row r="1655" spans="1:9">
      <c r="A1655" s="5" t="s">
        <v>1409</v>
      </c>
      <c r="B1655" s="5"/>
      <c r="C1655" s="47">
        <v>11.801600000000001</v>
      </c>
      <c r="I1655" s="47"/>
    </row>
    <row r="1656" spans="1:9">
      <c r="A1656" s="5" t="s">
        <v>1410</v>
      </c>
      <c r="B1656" s="5"/>
      <c r="C1656" s="47">
        <v>15.846</v>
      </c>
      <c r="I1656" s="47"/>
    </row>
    <row r="1657" spans="1:9">
      <c r="A1657" s="5" t="s">
        <v>1411</v>
      </c>
      <c r="B1657" s="5"/>
      <c r="C1657" s="47">
        <v>3.4402500000000003</v>
      </c>
      <c r="I1657" s="47"/>
    </row>
    <row r="1658" spans="1:9">
      <c r="A1658" s="5" t="s">
        <v>1411</v>
      </c>
      <c r="B1658" s="5"/>
      <c r="C1658" s="47">
        <v>5.5600000000000005</v>
      </c>
      <c r="I1658" s="47"/>
    </row>
    <row r="1659" spans="1:9">
      <c r="A1659" s="5" t="s">
        <v>1412</v>
      </c>
      <c r="B1659" s="5"/>
      <c r="C1659" s="47">
        <v>179.94605999999999</v>
      </c>
      <c r="I1659" s="47"/>
    </row>
    <row r="1660" spans="1:9">
      <c r="A1660" s="5" t="s">
        <v>1413</v>
      </c>
      <c r="B1660" s="5"/>
      <c r="C1660" s="47">
        <v>3.4750000000000001</v>
      </c>
      <c r="I1660" s="47"/>
    </row>
    <row r="1661" spans="1:9">
      <c r="A1661" s="5" t="s">
        <v>1413</v>
      </c>
      <c r="B1661" s="5"/>
      <c r="C1661" s="47">
        <v>4.1352500000000001</v>
      </c>
      <c r="I1661" s="47"/>
    </row>
    <row r="1662" spans="1:9">
      <c r="A1662" s="5" t="s">
        <v>1413</v>
      </c>
      <c r="B1662" s="5"/>
      <c r="C1662" s="47">
        <v>9.452</v>
      </c>
      <c r="I1662" s="47"/>
    </row>
    <row r="1663" spans="1:9">
      <c r="A1663" s="5" t="s">
        <v>1414</v>
      </c>
      <c r="B1663" s="5"/>
      <c r="C1663" s="47">
        <v>2.5714999999999999</v>
      </c>
      <c r="I1663" s="47"/>
    </row>
    <row r="1664" spans="1:9">
      <c r="A1664" s="5" t="s">
        <v>1415</v>
      </c>
      <c r="B1664" s="5"/>
      <c r="C1664" s="47">
        <v>5.9115000000000002</v>
      </c>
      <c r="I1664" s="47"/>
    </row>
    <row r="1665" spans="1:9">
      <c r="A1665" s="5" t="s">
        <v>1416</v>
      </c>
      <c r="B1665" s="5"/>
      <c r="C1665" s="47">
        <v>2.3282500000000002</v>
      </c>
      <c r="I1665" s="47"/>
    </row>
    <row r="1666" spans="1:9">
      <c r="A1666" s="5" t="s">
        <v>1417</v>
      </c>
      <c r="B1666" s="5"/>
      <c r="C1666" s="47">
        <v>8.0272500000000004</v>
      </c>
      <c r="I1666" s="47"/>
    </row>
    <row r="1667" spans="1:9">
      <c r="A1667" s="5" t="s">
        <v>1418</v>
      </c>
      <c r="B1667" s="5"/>
      <c r="C1667" s="47">
        <v>32.789120000000004</v>
      </c>
      <c r="I1667" s="47"/>
    </row>
    <row r="1668" spans="1:9">
      <c r="A1668" s="5" t="s">
        <v>1419</v>
      </c>
      <c r="B1668" s="5"/>
      <c r="C1668" s="47">
        <v>4.7206400000000004</v>
      </c>
      <c r="I1668" s="47"/>
    </row>
    <row r="1669" spans="1:9">
      <c r="A1669" s="5" t="s">
        <v>1420</v>
      </c>
      <c r="B1669" s="5"/>
      <c r="C1669" s="47">
        <v>5.5600000000000005</v>
      </c>
      <c r="I1669" s="47"/>
    </row>
    <row r="1670" spans="1:9">
      <c r="A1670" s="5" t="s">
        <v>1421</v>
      </c>
      <c r="B1670" s="5"/>
      <c r="C1670" s="47">
        <v>3.5097499999999999</v>
      </c>
      <c r="I1670" s="47"/>
    </row>
    <row r="1671" spans="1:9">
      <c r="A1671" s="5" t="s">
        <v>1421</v>
      </c>
      <c r="B1671" s="5"/>
      <c r="C1671" s="47">
        <v>3.9267500000000002</v>
      </c>
      <c r="I1671" s="47"/>
    </row>
    <row r="1672" spans="1:9">
      <c r="A1672" s="5" t="s">
        <v>1421</v>
      </c>
      <c r="B1672" s="5"/>
      <c r="C1672" s="47">
        <v>11.120000000000001</v>
      </c>
      <c r="I1672" s="47"/>
    </row>
    <row r="1673" spans="1:9">
      <c r="A1673" s="5" t="s">
        <v>1422</v>
      </c>
      <c r="B1673" s="5"/>
      <c r="C1673" s="47">
        <v>5.0444800000000001</v>
      </c>
      <c r="I1673" s="47"/>
    </row>
    <row r="1674" spans="1:9">
      <c r="A1674" s="5" t="s">
        <v>1423</v>
      </c>
      <c r="B1674" s="5"/>
      <c r="C1674" s="47">
        <v>2.4912000000000001</v>
      </c>
      <c r="I1674" s="47"/>
    </row>
    <row r="1675" spans="1:9">
      <c r="A1675" s="5" t="s">
        <v>1424</v>
      </c>
      <c r="B1675" s="5"/>
      <c r="C1675" s="47">
        <v>5.5600000000000005</v>
      </c>
      <c r="I1675" s="47"/>
    </row>
    <row r="1676" spans="1:9">
      <c r="A1676" s="5" t="s">
        <v>1424</v>
      </c>
      <c r="B1676" s="5"/>
      <c r="C1676" s="47">
        <v>5.5600000000000005</v>
      </c>
      <c r="I1676" s="47"/>
    </row>
    <row r="1677" spans="1:9">
      <c r="A1677" s="5" t="s">
        <v>1425</v>
      </c>
      <c r="B1677" s="5"/>
      <c r="C1677" s="47">
        <v>18.207419999999999</v>
      </c>
      <c r="I1677" s="47"/>
    </row>
    <row r="1678" spans="1:9">
      <c r="A1678" s="5" t="s">
        <v>1426</v>
      </c>
      <c r="B1678" s="5"/>
      <c r="C1678" s="47">
        <v>1.2857499999999999</v>
      </c>
      <c r="I1678" s="47"/>
    </row>
    <row r="1679" spans="1:9">
      <c r="A1679" s="5" t="s">
        <v>1427</v>
      </c>
      <c r="B1679" s="5"/>
      <c r="C1679" s="47">
        <v>11.801600000000001</v>
      </c>
      <c r="I1679" s="47"/>
    </row>
    <row r="1680" spans="1:9">
      <c r="A1680" s="5" t="s">
        <v>1428</v>
      </c>
      <c r="B1680" s="5"/>
      <c r="C1680" s="47">
        <v>5.0156800000000006</v>
      </c>
      <c r="I1680" s="47"/>
    </row>
    <row r="1681" spans="1:9">
      <c r="A1681" s="5" t="s">
        <v>1429</v>
      </c>
      <c r="B1681" s="5"/>
      <c r="C1681" s="47">
        <v>5.9008000000000003</v>
      </c>
      <c r="I1681" s="47"/>
    </row>
    <row r="1682" spans="1:9">
      <c r="A1682" s="5" t="s">
        <v>1430</v>
      </c>
      <c r="B1682" s="5"/>
      <c r="C1682" s="47">
        <v>5.5173999999999994</v>
      </c>
      <c r="I1682" s="47"/>
    </row>
    <row r="1683" spans="1:9">
      <c r="A1683" s="5" t="s">
        <v>1431</v>
      </c>
      <c r="B1683" s="5"/>
      <c r="C1683" s="47">
        <v>11.35008</v>
      </c>
      <c r="I1683" s="47"/>
    </row>
    <row r="1684" spans="1:9">
      <c r="A1684" s="5" t="s">
        <v>1432</v>
      </c>
      <c r="B1684" s="5"/>
      <c r="C1684" s="47">
        <v>4.3784999999999998</v>
      </c>
      <c r="I1684" s="47"/>
    </row>
    <row r="1685" spans="1:9">
      <c r="A1685" s="5" t="s">
        <v>1433</v>
      </c>
      <c r="B1685" s="5"/>
      <c r="C1685" s="47">
        <v>7.4017499999999998</v>
      </c>
      <c r="I1685" s="47"/>
    </row>
    <row r="1686" spans="1:9">
      <c r="A1686" s="5" t="s">
        <v>1434</v>
      </c>
      <c r="B1686" s="5"/>
      <c r="C1686" s="47">
        <v>17.340400000000002</v>
      </c>
      <c r="I1686" s="47"/>
    </row>
    <row r="1687" spans="1:9">
      <c r="A1687" s="5" t="s">
        <v>1435</v>
      </c>
      <c r="B1687" s="5"/>
      <c r="C1687" s="47">
        <v>6.3056000000000001</v>
      </c>
      <c r="I1687" s="47"/>
    </row>
    <row r="1688" spans="1:9">
      <c r="A1688" s="5" t="s">
        <v>1436</v>
      </c>
      <c r="B1688" s="5"/>
      <c r="C1688" s="47">
        <v>5.5600000000000005</v>
      </c>
      <c r="I1688" s="47"/>
    </row>
    <row r="1689" spans="1:9">
      <c r="A1689" s="5" t="s">
        <v>1436</v>
      </c>
      <c r="B1689" s="5"/>
      <c r="C1689" s="47">
        <v>17.931000000000001</v>
      </c>
      <c r="I1689" s="47"/>
    </row>
    <row r="1690" spans="1:9">
      <c r="A1690" s="5" t="s">
        <v>1437</v>
      </c>
      <c r="B1690" s="5"/>
      <c r="C1690" s="47">
        <v>3.4402500000000003</v>
      </c>
      <c r="I1690" s="47"/>
    </row>
    <row r="1691" spans="1:9">
      <c r="A1691" s="5" t="s">
        <v>1437</v>
      </c>
      <c r="B1691" s="5"/>
      <c r="C1691" s="47">
        <v>5.5600000000000005</v>
      </c>
      <c r="I1691" s="47"/>
    </row>
    <row r="1692" spans="1:9">
      <c r="A1692" s="5" t="s">
        <v>1438</v>
      </c>
      <c r="B1692" s="5"/>
      <c r="C1692" s="47">
        <v>17.340400000000002</v>
      </c>
      <c r="I1692" s="47"/>
    </row>
    <row r="1693" spans="1:9">
      <c r="A1693" s="5" t="s">
        <v>1439</v>
      </c>
      <c r="B1693" s="5"/>
      <c r="C1693" s="47">
        <v>5.5600000000000005</v>
      </c>
      <c r="I1693" s="47"/>
    </row>
    <row r="1694" spans="1:9">
      <c r="A1694" s="5" t="s">
        <v>1440</v>
      </c>
      <c r="B1694" s="5"/>
      <c r="C1694" s="47">
        <v>8.0619999999999994</v>
      </c>
      <c r="I1694" s="47"/>
    </row>
    <row r="1695" spans="1:9">
      <c r="A1695" s="5" t="s">
        <v>1441</v>
      </c>
      <c r="B1695" s="5"/>
      <c r="C1695" s="47">
        <v>15.724590000000001</v>
      </c>
      <c r="I1695" s="47"/>
    </row>
    <row r="1696" spans="1:9">
      <c r="A1696" s="5" t="s">
        <v>1442</v>
      </c>
      <c r="B1696" s="5"/>
      <c r="C1696" s="47">
        <v>16.415040000000001</v>
      </c>
      <c r="I1696" s="47"/>
    </row>
    <row r="1697" spans="1:9">
      <c r="A1697" s="5" t="s">
        <v>1443</v>
      </c>
      <c r="B1697" s="5"/>
      <c r="C1697" s="47">
        <v>2.5367500000000001</v>
      </c>
      <c r="I1697" s="47"/>
    </row>
    <row r="1698" spans="1:9">
      <c r="A1698" s="5" t="s">
        <v>1444</v>
      </c>
      <c r="B1698" s="5"/>
      <c r="C1698" s="47">
        <v>5.5600000000000005</v>
      </c>
      <c r="I1698" s="47"/>
    </row>
    <row r="1699" spans="1:9">
      <c r="A1699" s="5" t="s">
        <v>1445</v>
      </c>
      <c r="B1699" s="5"/>
      <c r="C1699" s="47">
        <v>9.6605000000000008</v>
      </c>
      <c r="I1699" s="47"/>
    </row>
    <row r="1700" spans="1:9">
      <c r="A1700" s="5" t="s">
        <v>1446</v>
      </c>
      <c r="B1700" s="5"/>
      <c r="C1700" s="47">
        <v>6.3056000000000001</v>
      </c>
      <c r="I1700" s="47"/>
    </row>
    <row r="1701" spans="1:9">
      <c r="A1701" s="5" t="s">
        <v>1447</v>
      </c>
      <c r="B1701" s="5"/>
      <c r="C1701" s="47">
        <v>11.120000000000001</v>
      </c>
      <c r="I1701" s="47"/>
    </row>
    <row r="1702" spans="1:9">
      <c r="A1702" s="5" t="s">
        <v>1448</v>
      </c>
      <c r="B1702" s="5"/>
      <c r="C1702" s="47">
        <v>5.5600000000000005</v>
      </c>
      <c r="I1702" s="47"/>
    </row>
    <row r="1703" spans="1:9">
      <c r="A1703" s="5" t="s">
        <v>1449</v>
      </c>
      <c r="B1703" s="5"/>
      <c r="C1703" s="47">
        <v>9.6625599999999991</v>
      </c>
      <c r="I1703" s="47"/>
    </row>
    <row r="1704" spans="1:9">
      <c r="A1704" s="5" t="s">
        <v>1450</v>
      </c>
      <c r="B1704" s="5"/>
      <c r="C1704" s="47">
        <v>20.21733</v>
      </c>
      <c r="I1704" s="47"/>
    </row>
    <row r="1705" spans="1:9">
      <c r="A1705" s="5" t="s">
        <v>218</v>
      </c>
      <c r="B1705" s="5"/>
      <c r="C1705" s="47">
        <v>470.22023000000002</v>
      </c>
      <c r="I1705" s="47"/>
    </row>
    <row r="1706" spans="1:9">
      <c r="A1706" s="5" t="s">
        <v>1451</v>
      </c>
      <c r="B1706" s="5"/>
      <c r="C1706" s="47">
        <v>124.33664</v>
      </c>
      <c r="I1706" s="47"/>
    </row>
    <row r="1707" spans="1:9">
      <c r="A1707" s="5" t="s">
        <v>127</v>
      </c>
      <c r="B1707" s="5"/>
      <c r="C1707" s="47">
        <v>610.08222000000001</v>
      </c>
      <c r="I1707" s="47"/>
    </row>
    <row r="1708" spans="1:9">
      <c r="A1708" s="5" t="s">
        <v>234</v>
      </c>
      <c r="B1708" s="5"/>
      <c r="C1708" s="47">
        <v>605.84537999999998</v>
      </c>
      <c r="I1708" s="47"/>
    </row>
    <row r="1709" spans="1:9">
      <c r="A1709" s="5" t="s">
        <v>1452</v>
      </c>
      <c r="B1709" s="5"/>
      <c r="C1709" s="47">
        <v>805.18245999999999</v>
      </c>
      <c r="I1709" s="47"/>
    </row>
    <row r="1710" spans="1:9">
      <c r="A1710" s="5" t="s">
        <v>1453</v>
      </c>
      <c r="B1710" s="5"/>
      <c r="C1710" s="47">
        <v>49.448</v>
      </c>
      <c r="I1710" s="47"/>
    </row>
    <row r="1711" spans="1:9">
      <c r="A1711" s="5" t="s">
        <v>1454</v>
      </c>
      <c r="B1711" s="5"/>
      <c r="C1711" s="47">
        <v>4.9692499999999997</v>
      </c>
      <c r="I1711" s="47"/>
    </row>
    <row r="1712" spans="1:9">
      <c r="A1712" s="5" t="s">
        <v>1455</v>
      </c>
      <c r="B1712" s="5"/>
      <c r="C1712" s="47">
        <v>47.843739999999997</v>
      </c>
      <c r="I1712" s="47"/>
    </row>
    <row r="1713" spans="1:9">
      <c r="A1713" s="5" t="s">
        <v>291</v>
      </c>
      <c r="B1713" s="5"/>
      <c r="C1713" s="47">
        <v>63.65692</v>
      </c>
      <c r="I1713" s="47"/>
    </row>
    <row r="1714" spans="1:9">
      <c r="A1714" s="5" t="s">
        <v>1456</v>
      </c>
      <c r="B1714" s="5"/>
      <c r="C1714" s="47">
        <v>14.131200000000002</v>
      </c>
      <c r="I1714" s="47"/>
    </row>
    <row r="1715" spans="1:9">
      <c r="A1715" s="5" t="s">
        <v>292</v>
      </c>
      <c r="B1715" s="5"/>
      <c r="C1715" s="47">
        <v>44.194000000000003</v>
      </c>
      <c r="I1715" s="47"/>
    </row>
    <row r="1716" spans="1:9">
      <c r="A1716" s="5" t="s">
        <v>1457</v>
      </c>
      <c r="B1716" s="5"/>
      <c r="C1716" s="47">
        <v>12.6112</v>
      </c>
      <c r="I1716" s="47"/>
    </row>
    <row r="1717" spans="1:9">
      <c r="A1717" s="5" t="s">
        <v>1458</v>
      </c>
      <c r="B1717" s="5"/>
      <c r="C1717" s="47">
        <v>44.723949999999995</v>
      </c>
      <c r="I1717" s="47"/>
    </row>
    <row r="1718" spans="1:9">
      <c r="A1718" s="5" t="s">
        <v>1459</v>
      </c>
      <c r="B1718" s="5"/>
      <c r="C1718" s="47">
        <v>19.779199999999999</v>
      </c>
      <c r="I1718" s="47"/>
    </row>
    <row r="1719" spans="1:9">
      <c r="A1719" s="5" t="s">
        <v>1460</v>
      </c>
      <c r="B1719" s="5"/>
      <c r="C1719" s="47">
        <v>34.612320000000004</v>
      </c>
      <c r="I1719" s="47"/>
    </row>
    <row r="1720" spans="1:9">
      <c r="A1720" s="5" t="s">
        <v>1461</v>
      </c>
      <c r="B1720" s="5"/>
      <c r="C1720" s="47">
        <v>832.90595999999994</v>
      </c>
      <c r="I1720" s="47"/>
    </row>
    <row r="1721" spans="1:9">
      <c r="A1721" s="5" t="s">
        <v>1462</v>
      </c>
      <c r="B1721" s="5"/>
      <c r="C1721" s="47">
        <v>35.116769999999995</v>
      </c>
      <c r="I1721" s="47"/>
    </row>
    <row r="1722" spans="1:9">
      <c r="A1722" s="5" t="s">
        <v>1463</v>
      </c>
      <c r="B1722" s="5"/>
      <c r="C1722" s="47">
        <v>15.265110000000002</v>
      </c>
      <c r="I1722" s="47"/>
    </row>
    <row r="1723" spans="1:9">
      <c r="A1723" s="5" t="s">
        <v>1464</v>
      </c>
      <c r="B1723" s="5"/>
      <c r="C1723" s="47">
        <v>110.36032000000002</v>
      </c>
      <c r="I1723" s="47"/>
    </row>
    <row r="1724" spans="1:9">
      <c r="A1724" s="5" t="s">
        <v>1465</v>
      </c>
      <c r="B1724" s="5"/>
      <c r="C1724" s="47">
        <v>5.5600000000000005</v>
      </c>
      <c r="I1724" s="47"/>
    </row>
    <row r="1725" spans="1:9">
      <c r="A1725" s="5" t="s">
        <v>1466</v>
      </c>
      <c r="B1725" s="5"/>
      <c r="C1725" s="47">
        <v>8.9655000000000005</v>
      </c>
      <c r="I1725" s="47"/>
    </row>
    <row r="1726" spans="1:9">
      <c r="A1726" s="5" t="s">
        <v>1467</v>
      </c>
      <c r="B1726" s="5"/>
      <c r="C1726" s="47">
        <v>22.44781</v>
      </c>
      <c r="I1726" s="47"/>
    </row>
    <row r="1727" spans="1:9">
      <c r="A1727" s="5" t="s">
        <v>1467</v>
      </c>
      <c r="B1727" s="5"/>
      <c r="C1727" s="47">
        <v>44.898710000000001</v>
      </c>
      <c r="I1727" s="47"/>
    </row>
    <row r="1728" spans="1:9">
      <c r="A1728" s="5" t="s">
        <v>1468</v>
      </c>
      <c r="B1728" s="5"/>
      <c r="C1728" s="47">
        <v>0.76450000000000007</v>
      </c>
      <c r="I1728" s="47"/>
    </row>
    <row r="1729" spans="1:9">
      <c r="A1729" s="5" t="s">
        <v>1468</v>
      </c>
      <c r="B1729" s="5"/>
      <c r="C1729" s="47">
        <v>16.228249999999999</v>
      </c>
      <c r="I1729" s="47"/>
    </row>
    <row r="1730" spans="1:9">
      <c r="A1730" s="5" t="s">
        <v>1469</v>
      </c>
      <c r="B1730" s="5"/>
      <c r="C1730" s="47">
        <v>5.5600000000000005</v>
      </c>
      <c r="I1730" s="47"/>
    </row>
    <row r="1731" spans="1:9">
      <c r="A1731" s="5" t="s">
        <v>293</v>
      </c>
      <c r="B1731" s="5"/>
      <c r="C1731" s="47">
        <v>114.98067999999999</v>
      </c>
      <c r="I1731" s="47"/>
    </row>
    <row r="1732" spans="1:9">
      <c r="A1732" s="5" t="s">
        <v>1470</v>
      </c>
      <c r="B1732" s="5"/>
      <c r="C1732" s="47">
        <v>5.5600000000000005</v>
      </c>
      <c r="I1732" s="47"/>
    </row>
    <row r="1733" spans="1:9">
      <c r="A1733" s="5" t="s">
        <v>1471</v>
      </c>
      <c r="B1733" s="5"/>
      <c r="C1733" s="47">
        <v>10.08896</v>
      </c>
      <c r="I1733" s="47"/>
    </row>
    <row r="1734" spans="1:9">
      <c r="A1734" s="5" t="s">
        <v>1472</v>
      </c>
      <c r="B1734" s="5"/>
      <c r="C1734" s="47">
        <v>5.0040000000000004</v>
      </c>
      <c r="I1734" s="47"/>
    </row>
    <row r="1735" spans="1:9">
      <c r="A1735" s="5" t="s">
        <v>1473</v>
      </c>
      <c r="B1735" s="5"/>
      <c r="C1735" s="47">
        <v>28.848119999999998</v>
      </c>
      <c r="I1735" s="47"/>
    </row>
    <row r="1736" spans="1:9">
      <c r="A1736" s="5" t="s">
        <v>1474</v>
      </c>
      <c r="B1736" s="5"/>
      <c r="C1736" s="47">
        <v>4.2395000000000005</v>
      </c>
      <c r="I1736" s="47"/>
    </row>
    <row r="1737" spans="1:9">
      <c r="A1737" s="5" t="s">
        <v>1474</v>
      </c>
      <c r="B1737" s="5"/>
      <c r="C1737" s="47">
        <v>5.5600000000000005</v>
      </c>
      <c r="I1737" s="47"/>
    </row>
    <row r="1738" spans="1:9">
      <c r="A1738" s="5" t="s">
        <v>1475</v>
      </c>
      <c r="B1738" s="5"/>
      <c r="C1738" s="47">
        <v>23.603200000000001</v>
      </c>
      <c r="I1738" s="47"/>
    </row>
    <row r="1739" spans="1:9">
      <c r="A1739" s="5" t="s">
        <v>1476</v>
      </c>
      <c r="B1739" s="5"/>
      <c r="C1739" s="47">
        <v>35.941919999999996</v>
      </c>
      <c r="I1739" s="47"/>
    </row>
    <row r="1740" spans="1:9">
      <c r="A1740" s="5" t="s">
        <v>294</v>
      </c>
      <c r="B1740" s="5"/>
      <c r="C1740" s="47">
        <v>33.340859999999999</v>
      </c>
      <c r="I1740" s="47"/>
    </row>
    <row r="1741" spans="1:9">
      <c r="A1741" s="5" t="s">
        <v>295</v>
      </c>
      <c r="B1741" s="5"/>
      <c r="C1741" s="47">
        <v>17.182759999999998</v>
      </c>
      <c r="I1741" s="47"/>
    </row>
    <row r="1742" spans="1:9">
      <c r="A1742" s="5" t="s">
        <v>1477</v>
      </c>
      <c r="B1742" s="5"/>
      <c r="C1742" s="47">
        <v>8.476799999999999</v>
      </c>
      <c r="I1742" s="47"/>
    </row>
    <row r="1743" spans="1:9">
      <c r="A1743" s="5" t="s">
        <v>1478</v>
      </c>
      <c r="B1743" s="5"/>
      <c r="C1743" s="47">
        <v>29.02112</v>
      </c>
      <c r="I1743" s="47"/>
    </row>
    <row r="1744" spans="1:9">
      <c r="A1744" s="5" t="s">
        <v>1479</v>
      </c>
      <c r="B1744" s="5"/>
      <c r="C1744" s="47">
        <v>12.6112</v>
      </c>
      <c r="I1744" s="47"/>
    </row>
    <row r="1745" spans="1:9">
      <c r="A1745" s="5" t="s">
        <v>1480</v>
      </c>
      <c r="B1745" s="5"/>
      <c r="C1745" s="47">
        <v>5.5600000000000005</v>
      </c>
      <c r="I1745" s="47"/>
    </row>
    <row r="1746" spans="1:9">
      <c r="A1746" s="5" t="s">
        <v>1481</v>
      </c>
      <c r="B1746" s="5"/>
      <c r="C1746" s="47">
        <v>2.4114</v>
      </c>
      <c r="I1746" s="47"/>
    </row>
    <row r="1747" spans="1:9">
      <c r="A1747" s="5" t="s">
        <v>1482</v>
      </c>
      <c r="B1747" s="5"/>
      <c r="C1747" s="47">
        <v>5.5600000000000005</v>
      </c>
      <c r="I1747" s="47"/>
    </row>
    <row r="1748" spans="1:9">
      <c r="A1748" s="5" t="s">
        <v>1483</v>
      </c>
      <c r="B1748" s="5"/>
      <c r="C1748" s="47">
        <v>5.5840000000000005</v>
      </c>
      <c r="I1748" s="47"/>
    </row>
    <row r="1749" spans="1:9">
      <c r="A1749" s="5" t="s">
        <v>1484</v>
      </c>
      <c r="B1749" s="5"/>
      <c r="C1749" s="47">
        <v>13.47452</v>
      </c>
      <c r="I1749" s="47"/>
    </row>
    <row r="1750" spans="1:9">
      <c r="A1750" s="5" t="s">
        <v>1485</v>
      </c>
      <c r="B1750" s="5"/>
      <c r="C1750" s="47">
        <v>53.795920000000002</v>
      </c>
      <c r="I1750" s="47"/>
    </row>
    <row r="1751" spans="1:9">
      <c r="A1751" s="5" t="s">
        <v>1486</v>
      </c>
      <c r="B1751" s="5"/>
      <c r="C1751" s="47">
        <v>8.9655000000000005</v>
      </c>
      <c r="I1751" s="47"/>
    </row>
    <row r="1752" spans="1:9">
      <c r="A1752" s="5" t="s">
        <v>1487</v>
      </c>
      <c r="B1752" s="5"/>
      <c r="C1752" s="47">
        <v>4.726</v>
      </c>
      <c r="I1752" s="47"/>
    </row>
    <row r="1753" spans="1:9">
      <c r="A1753" s="5" t="s">
        <v>1488</v>
      </c>
      <c r="B1753" s="5"/>
      <c r="C1753" s="47">
        <v>6.3056000000000001</v>
      </c>
      <c r="I1753" s="47"/>
    </row>
    <row r="1754" spans="1:9">
      <c r="A1754" s="5" t="s">
        <v>1489</v>
      </c>
      <c r="B1754" s="5"/>
      <c r="C1754" s="47">
        <v>10.598750000000001</v>
      </c>
      <c r="I1754" s="47"/>
    </row>
    <row r="1755" spans="1:9">
      <c r="A1755" s="5" t="s">
        <v>1490</v>
      </c>
      <c r="B1755" s="5"/>
      <c r="C1755" s="47">
        <v>5.5600000000000005</v>
      </c>
      <c r="I1755" s="47"/>
    </row>
    <row r="1756" spans="1:9">
      <c r="A1756" s="5" t="s">
        <v>1491</v>
      </c>
      <c r="B1756" s="5"/>
      <c r="C1756" s="47">
        <v>6.3056000000000001</v>
      </c>
      <c r="I1756" s="47"/>
    </row>
    <row r="1757" spans="1:9">
      <c r="A1757" s="5" t="s">
        <v>1492</v>
      </c>
      <c r="B1757" s="5"/>
      <c r="C1757" s="47">
        <v>11.980639999999999</v>
      </c>
      <c r="I1757" s="47"/>
    </row>
    <row r="1758" spans="1:9">
      <c r="A1758" s="5" t="s">
        <v>1493</v>
      </c>
      <c r="B1758" s="5"/>
      <c r="C1758" s="47">
        <v>5.9770000000000003</v>
      </c>
      <c r="I1758" s="47"/>
    </row>
    <row r="1759" spans="1:9">
      <c r="A1759" s="5" t="s">
        <v>1494</v>
      </c>
      <c r="B1759" s="5"/>
      <c r="C1759" s="47">
        <v>5.5600000000000005</v>
      </c>
      <c r="I1759" s="47"/>
    </row>
    <row r="1760" spans="1:9">
      <c r="A1760" s="5" t="s">
        <v>1495</v>
      </c>
      <c r="B1760" s="5"/>
      <c r="C1760" s="47">
        <v>0.96760000000000002</v>
      </c>
      <c r="I1760" s="47"/>
    </row>
    <row r="1761" spans="1:9">
      <c r="A1761" s="5" t="s">
        <v>1496</v>
      </c>
      <c r="B1761" s="5"/>
      <c r="C1761" s="47">
        <v>3.1970000000000001</v>
      </c>
      <c r="I1761" s="47"/>
    </row>
    <row r="1762" spans="1:9">
      <c r="A1762" s="5" t="s">
        <v>1497</v>
      </c>
      <c r="B1762" s="5"/>
      <c r="C1762" s="47">
        <v>6.3056000000000001</v>
      </c>
      <c r="I1762" s="47"/>
    </row>
    <row r="1763" spans="1:9">
      <c r="A1763" s="5" t="s">
        <v>1498</v>
      </c>
      <c r="B1763" s="5"/>
      <c r="C1763" s="47">
        <v>87.012160000000009</v>
      </c>
      <c r="I1763" s="47"/>
    </row>
    <row r="1764" spans="1:9">
      <c r="A1764" s="5" t="s">
        <v>1499</v>
      </c>
      <c r="B1764" s="5"/>
      <c r="C1764" s="47">
        <v>9.6948600000000003</v>
      </c>
      <c r="I1764" s="47"/>
    </row>
    <row r="1765" spans="1:9">
      <c r="A1765" s="5" t="s">
        <v>1500</v>
      </c>
      <c r="B1765" s="5"/>
      <c r="C1765" s="47">
        <v>11.39592</v>
      </c>
      <c r="I1765" s="47"/>
    </row>
    <row r="1766" spans="1:9">
      <c r="A1766" s="5" t="s">
        <v>1501</v>
      </c>
      <c r="B1766" s="5"/>
      <c r="C1766" s="47">
        <v>5.9008000000000003</v>
      </c>
      <c r="I1766" s="47"/>
    </row>
    <row r="1767" spans="1:9">
      <c r="A1767" s="5" t="s">
        <v>1502</v>
      </c>
      <c r="B1767" s="5"/>
      <c r="C1767" s="47">
        <v>8.1315000000000008</v>
      </c>
      <c r="I1767" s="47"/>
    </row>
    <row r="1768" spans="1:9">
      <c r="A1768" s="5" t="s">
        <v>1503</v>
      </c>
      <c r="B1768" s="5"/>
      <c r="C1768" s="47">
        <v>5.5600000000000005</v>
      </c>
      <c r="I1768" s="47"/>
    </row>
    <row r="1769" spans="1:9">
      <c r="A1769" s="5" t="s">
        <v>1504</v>
      </c>
      <c r="B1769" s="5"/>
      <c r="C1769" s="47">
        <v>5.5600000000000005</v>
      </c>
      <c r="I1769" s="47"/>
    </row>
    <row r="1770" spans="1:9">
      <c r="A1770" s="5" t="s">
        <v>1505</v>
      </c>
      <c r="B1770" s="5"/>
      <c r="C1770" s="47">
        <v>5.5600000000000005</v>
      </c>
      <c r="I1770" s="47"/>
    </row>
    <row r="1771" spans="1:9">
      <c r="A1771" s="5" t="s">
        <v>1506</v>
      </c>
      <c r="B1771" s="5"/>
      <c r="C1771" s="47">
        <v>5.5600000000000005</v>
      </c>
      <c r="I1771" s="47"/>
    </row>
    <row r="1772" spans="1:9">
      <c r="A1772" s="5" t="s">
        <v>1507</v>
      </c>
      <c r="B1772" s="5"/>
      <c r="C1772" s="47">
        <v>33.143809999999995</v>
      </c>
      <c r="I1772" s="47"/>
    </row>
    <row r="1773" spans="1:9">
      <c r="A1773" s="5" t="s">
        <v>1508</v>
      </c>
      <c r="B1773" s="5"/>
      <c r="C1773" s="47">
        <v>6.3245000000000005</v>
      </c>
      <c r="I1773" s="47"/>
    </row>
    <row r="1774" spans="1:9">
      <c r="A1774" s="5" t="s">
        <v>1509</v>
      </c>
      <c r="B1774" s="5"/>
      <c r="C1774" s="47">
        <v>5.5600000000000005</v>
      </c>
      <c r="I1774" s="47"/>
    </row>
    <row r="1775" spans="1:9">
      <c r="A1775" s="5" t="s">
        <v>1510</v>
      </c>
      <c r="B1775" s="5"/>
      <c r="C1775" s="47">
        <v>9.5910000000000011</v>
      </c>
      <c r="I1775" s="47"/>
    </row>
    <row r="1776" spans="1:9">
      <c r="A1776" s="5" t="s">
        <v>1511</v>
      </c>
      <c r="B1776" s="5"/>
      <c r="C1776" s="47">
        <v>18.626000000000001</v>
      </c>
      <c r="I1776" s="47"/>
    </row>
    <row r="1777" spans="1:9">
      <c r="A1777" s="5" t="s">
        <v>1512</v>
      </c>
      <c r="B1777" s="5"/>
      <c r="C1777" s="47">
        <v>5.5600000000000005</v>
      </c>
      <c r="I1777" s="47"/>
    </row>
    <row r="1778" spans="1:9">
      <c r="A1778" s="5" t="s">
        <v>1513</v>
      </c>
      <c r="B1778" s="5"/>
      <c r="C1778" s="47">
        <v>29.000640000000001</v>
      </c>
      <c r="I1778" s="47"/>
    </row>
    <row r="1779" spans="1:9">
      <c r="A1779" s="5" t="s">
        <v>1514</v>
      </c>
      <c r="B1779" s="5"/>
      <c r="C1779" s="47">
        <v>5.5600000000000005</v>
      </c>
      <c r="I1779" s="47"/>
    </row>
    <row r="1780" spans="1:9">
      <c r="A1780" s="5" t="s">
        <v>1515</v>
      </c>
      <c r="B1780" s="5"/>
      <c r="C1780" s="47">
        <v>8.0396400000000003</v>
      </c>
      <c r="I1780" s="47"/>
    </row>
    <row r="1781" spans="1:9">
      <c r="A1781" s="5" t="s">
        <v>1516</v>
      </c>
      <c r="B1781" s="5"/>
      <c r="C1781" s="47">
        <v>43.350999999999999</v>
      </c>
      <c r="I1781" s="47"/>
    </row>
    <row r="1782" spans="1:9">
      <c r="A1782" s="5" t="s">
        <v>1517</v>
      </c>
      <c r="B1782" s="5"/>
      <c r="C1782" s="47">
        <v>20.808479999999999</v>
      </c>
      <c r="I1782" s="47"/>
    </row>
    <row r="1783" spans="1:9">
      <c r="A1783" s="5" t="s">
        <v>1518</v>
      </c>
      <c r="B1783" s="5"/>
      <c r="C1783" s="47">
        <v>39.961739999999999</v>
      </c>
      <c r="I1783" s="47"/>
    </row>
    <row r="1784" spans="1:9">
      <c r="A1784" s="5" t="s">
        <v>1519</v>
      </c>
      <c r="B1784" s="5"/>
      <c r="C1784" s="47">
        <v>0.83399999999999996</v>
      </c>
      <c r="I1784" s="47"/>
    </row>
    <row r="1785" spans="1:9">
      <c r="A1785" s="5" t="s">
        <v>1519</v>
      </c>
      <c r="B1785" s="5"/>
      <c r="C1785" s="47">
        <v>6.8805000000000005</v>
      </c>
      <c r="I1785" s="47"/>
    </row>
    <row r="1786" spans="1:9">
      <c r="A1786" s="5" t="s">
        <v>1520</v>
      </c>
      <c r="B1786" s="5"/>
      <c r="C1786" s="47">
        <v>4.4480000000000004</v>
      </c>
      <c r="I1786" s="47"/>
    </row>
    <row r="1787" spans="1:9">
      <c r="A1787" s="5" t="s">
        <v>1520</v>
      </c>
      <c r="B1787" s="5"/>
      <c r="C1787" s="47">
        <v>4.726</v>
      </c>
      <c r="I1787" s="47"/>
    </row>
    <row r="1788" spans="1:9">
      <c r="A1788" s="5" t="s">
        <v>1520</v>
      </c>
      <c r="B1788" s="5"/>
      <c r="C1788" s="47">
        <v>5.5600000000000005</v>
      </c>
      <c r="I1788" s="47"/>
    </row>
    <row r="1789" spans="1:9">
      <c r="A1789" s="5" t="s">
        <v>1521</v>
      </c>
      <c r="B1789" s="5"/>
      <c r="C1789" s="47">
        <v>9.9037500000000005</v>
      </c>
      <c r="I1789" s="47"/>
    </row>
    <row r="1790" spans="1:9">
      <c r="A1790" s="5" t="s">
        <v>1522</v>
      </c>
      <c r="B1790" s="5"/>
      <c r="C1790" s="47">
        <v>5.5600000000000005</v>
      </c>
      <c r="I1790" s="47"/>
    </row>
    <row r="1791" spans="1:9">
      <c r="A1791" s="5" t="s">
        <v>1523</v>
      </c>
      <c r="B1791" s="5"/>
      <c r="C1791" s="47">
        <v>4.34375</v>
      </c>
      <c r="I1791" s="47"/>
    </row>
    <row r="1792" spans="1:9">
      <c r="A1792" s="5" t="s">
        <v>1524</v>
      </c>
      <c r="B1792" s="5"/>
      <c r="C1792" s="47">
        <v>2.8494999999999999</v>
      </c>
      <c r="I1792" s="47"/>
    </row>
    <row r="1793" spans="1:9">
      <c r="A1793" s="5" t="s">
        <v>1525</v>
      </c>
      <c r="B1793" s="5"/>
      <c r="C1793" s="47">
        <v>10.66825</v>
      </c>
      <c r="I1793" s="47"/>
    </row>
    <row r="1794" spans="1:9">
      <c r="A1794" s="5" t="s">
        <v>1526</v>
      </c>
      <c r="B1794" s="5"/>
      <c r="C1794" s="47">
        <v>3.2317499999999999</v>
      </c>
      <c r="I1794" s="47"/>
    </row>
    <row r="1795" spans="1:9">
      <c r="A1795" s="5" t="s">
        <v>1527</v>
      </c>
      <c r="B1795" s="5"/>
      <c r="C1795" s="47">
        <v>7.1932499999999999</v>
      </c>
      <c r="I1795" s="47"/>
    </row>
    <row r="1796" spans="1:9">
      <c r="A1796" s="5" t="s">
        <v>1527</v>
      </c>
      <c r="B1796" s="5"/>
      <c r="C1796" s="47">
        <v>8.1315000000000008</v>
      </c>
      <c r="I1796" s="47"/>
    </row>
    <row r="1797" spans="1:9">
      <c r="A1797" s="5" t="s">
        <v>1528</v>
      </c>
      <c r="B1797" s="5"/>
      <c r="C1797" s="47">
        <v>2.0154999999999998</v>
      </c>
      <c r="I1797" s="47"/>
    </row>
    <row r="1798" spans="1:9">
      <c r="A1798" s="5" t="s">
        <v>1528</v>
      </c>
      <c r="B1798" s="5"/>
      <c r="C1798" s="47">
        <v>3.4402500000000003</v>
      </c>
      <c r="I1798" s="47"/>
    </row>
    <row r="1799" spans="1:9">
      <c r="A1799" s="5" t="s">
        <v>1528</v>
      </c>
      <c r="B1799" s="5"/>
      <c r="C1799" s="47">
        <v>8.2705000000000002</v>
      </c>
      <c r="I1799" s="47"/>
    </row>
    <row r="1800" spans="1:9">
      <c r="A1800" s="5" t="s">
        <v>1529</v>
      </c>
      <c r="B1800" s="5"/>
      <c r="C1800" s="47">
        <v>7.8187500000000005</v>
      </c>
      <c r="I1800" s="47"/>
    </row>
    <row r="1801" spans="1:9">
      <c r="A1801" s="5" t="s">
        <v>1530</v>
      </c>
      <c r="B1801" s="5"/>
      <c r="C1801" s="47">
        <v>3.5445000000000002</v>
      </c>
      <c r="I1801" s="47"/>
    </row>
    <row r="1802" spans="1:9">
      <c r="A1802" s="5" t="s">
        <v>1531</v>
      </c>
      <c r="B1802" s="5"/>
      <c r="C1802" s="47">
        <v>36.88776</v>
      </c>
      <c r="I1802" s="47"/>
    </row>
    <row r="1803" spans="1:9">
      <c r="A1803" s="5" t="s">
        <v>1532</v>
      </c>
      <c r="B1803" s="5"/>
      <c r="C1803" s="47">
        <v>82.944240000000008</v>
      </c>
      <c r="I1803" s="47"/>
    </row>
    <row r="1804" spans="1:9">
      <c r="A1804" s="5" t="s">
        <v>1533</v>
      </c>
      <c r="B1804" s="5"/>
      <c r="C1804" s="47">
        <v>4.2047499999999998</v>
      </c>
      <c r="I1804" s="47"/>
    </row>
    <row r="1805" spans="1:9">
      <c r="A1805" s="5" t="s">
        <v>1533</v>
      </c>
      <c r="B1805" s="5"/>
      <c r="C1805" s="47">
        <v>8.4094999999999995</v>
      </c>
      <c r="I1805" s="47"/>
    </row>
    <row r="1806" spans="1:9">
      <c r="A1806" s="5" t="s">
        <v>1534</v>
      </c>
      <c r="B1806" s="5"/>
      <c r="C1806" s="47">
        <v>10.147</v>
      </c>
      <c r="I1806" s="47"/>
    </row>
    <row r="1807" spans="1:9">
      <c r="A1807" s="5" t="s">
        <v>1535</v>
      </c>
      <c r="B1807" s="5"/>
      <c r="C1807" s="47">
        <v>3.4750000000000001</v>
      </c>
      <c r="I1807" s="47"/>
    </row>
    <row r="1808" spans="1:9">
      <c r="A1808" s="5" t="s">
        <v>1536</v>
      </c>
      <c r="B1808" s="5"/>
      <c r="C1808" s="47">
        <v>5.5600000000000005</v>
      </c>
      <c r="I1808" s="47"/>
    </row>
    <row r="1809" spans="1:9">
      <c r="A1809" s="5" t="s">
        <v>1537</v>
      </c>
      <c r="B1809" s="5"/>
      <c r="C1809" s="47">
        <v>18.013200000000001</v>
      </c>
      <c r="I1809" s="47"/>
    </row>
    <row r="1810" spans="1:9">
      <c r="A1810" s="5" t="s">
        <v>1538</v>
      </c>
      <c r="B1810" s="5"/>
      <c r="C1810" s="47">
        <v>28.690480000000001</v>
      </c>
      <c r="I1810" s="47"/>
    </row>
    <row r="1811" spans="1:9">
      <c r="A1811" s="5" t="s">
        <v>296</v>
      </c>
      <c r="B1811" s="5"/>
      <c r="C1811" s="47">
        <v>16.394560000000002</v>
      </c>
      <c r="I1811" s="47"/>
    </row>
    <row r="1812" spans="1:9">
      <c r="A1812" s="5" t="s">
        <v>1539</v>
      </c>
      <c r="B1812" s="5"/>
      <c r="C1812" s="47">
        <v>1.3205</v>
      </c>
      <c r="I1812" s="47"/>
    </row>
    <row r="1813" spans="1:9">
      <c r="A1813" s="5" t="s">
        <v>1540</v>
      </c>
      <c r="B1813" s="5"/>
      <c r="C1813" s="47">
        <v>5.5600000000000005</v>
      </c>
      <c r="I1813" s="47"/>
    </row>
    <row r="1814" spans="1:9">
      <c r="A1814" s="5" t="s">
        <v>1541</v>
      </c>
      <c r="B1814" s="5"/>
      <c r="C1814" s="47">
        <v>5.5600000000000005</v>
      </c>
      <c r="I1814" s="47"/>
    </row>
    <row r="1815" spans="1:9">
      <c r="A1815" s="5" t="s">
        <v>1542</v>
      </c>
      <c r="B1815" s="5"/>
      <c r="C1815" s="47">
        <v>1.7375</v>
      </c>
      <c r="I1815" s="47"/>
    </row>
    <row r="1816" spans="1:9">
      <c r="A1816" s="5" t="s">
        <v>1543</v>
      </c>
      <c r="B1816" s="5"/>
      <c r="C1816" s="47">
        <v>3.4750000000000001</v>
      </c>
      <c r="I1816" s="47"/>
    </row>
    <row r="1817" spans="1:9">
      <c r="A1817" s="5" t="s">
        <v>1544</v>
      </c>
      <c r="B1817" s="5"/>
      <c r="C1817" s="47">
        <v>2.7800000000000002</v>
      </c>
      <c r="I1817" s="47"/>
    </row>
    <row r="1818" spans="1:9">
      <c r="A1818" s="5" t="s">
        <v>1545</v>
      </c>
      <c r="B1818" s="5"/>
      <c r="C1818" s="47">
        <v>4.726</v>
      </c>
      <c r="I1818" s="47"/>
    </row>
    <row r="1819" spans="1:9">
      <c r="A1819" s="5" t="s">
        <v>1546</v>
      </c>
      <c r="B1819" s="5"/>
      <c r="C1819" s="47">
        <v>4.8650000000000002</v>
      </c>
      <c r="I1819" s="47"/>
    </row>
    <row r="1820" spans="1:9">
      <c r="A1820" s="5" t="s">
        <v>1547</v>
      </c>
      <c r="B1820" s="5"/>
      <c r="C1820" s="47">
        <v>10.702999999999999</v>
      </c>
      <c r="I1820" s="47"/>
    </row>
    <row r="1821" spans="1:9">
      <c r="A1821" s="5" t="s">
        <v>1548</v>
      </c>
      <c r="B1821" s="5"/>
      <c r="C1821" s="47">
        <v>5.66425</v>
      </c>
      <c r="I1821" s="47"/>
    </row>
    <row r="1822" spans="1:9">
      <c r="A1822" s="5" t="s">
        <v>1549</v>
      </c>
      <c r="B1822" s="5"/>
      <c r="C1822" s="47">
        <v>16.471499999999999</v>
      </c>
      <c r="I1822" s="47"/>
    </row>
    <row r="1823" spans="1:9">
      <c r="A1823" s="5" t="s">
        <v>1550</v>
      </c>
      <c r="B1823" s="5"/>
      <c r="C1823" s="47">
        <v>4.726</v>
      </c>
      <c r="I1823" s="47"/>
    </row>
    <row r="1824" spans="1:9">
      <c r="A1824" s="5" t="s">
        <v>1551</v>
      </c>
      <c r="B1824" s="5"/>
      <c r="C1824" s="47">
        <v>2.7800000000000002</v>
      </c>
      <c r="I1824" s="47"/>
    </row>
    <row r="1825" spans="1:9">
      <c r="A1825" s="5" t="s">
        <v>297</v>
      </c>
      <c r="B1825" s="5"/>
      <c r="C1825" s="47">
        <v>27.823460000000001</v>
      </c>
      <c r="I1825" s="47"/>
    </row>
    <row r="1826" spans="1:9">
      <c r="A1826" s="5" t="s">
        <v>298</v>
      </c>
      <c r="B1826" s="5"/>
      <c r="C1826" s="47">
        <v>95.687479999999994</v>
      </c>
      <c r="I1826" s="47"/>
    </row>
    <row r="1827" spans="1:9">
      <c r="A1827" s="5" t="s">
        <v>1552</v>
      </c>
      <c r="B1827" s="5"/>
      <c r="C1827" s="47">
        <v>11.35008</v>
      </c>
      <c r="I1827" s="47"/>
    </row>
    <row r="1828" spans="1:9">
      <c r="A1828" s="5" t="s">
        <v>1553</v>
      </c>
      <c r="B1828" s="5"/>
      <c r="C1828" s="47">
        <v>26.553599999999999</v>
      </c>
      <c r="I1828" s="47"/>
    </row>
    <row r="1829" spans="1:9">
      <c r="A1829" s="5" t="s">
        <v>1554</v>
      </c>
      <c r="B1829" s="5"/>
      <c r="C1829" s="47">
        <v>4.6468800000000003</v>
      </c>
      <c r="I1829" s="47"/>
    </row>
    <row r="1830" spans="1:9">
      <c r="A1830" s="5" t="s">
        <v>1555</v>
      </c>
      <c r="B1830" s="5"/>
      <c r="C1830" s="47">
        <v>5.9008000000000003</v>
      </c>
      <c r="I1830" s="47"/>
    </row>
    <row r="1831" spans="1:9">
      <c r="A1831" s="5" t="s">
        <v>1556</v>
      </c>
      <c r="B1831" s="5"/>
      <c r="C1831" s="47">
        <v>4.9050399999999996</v>
      </c>
      <c r="I1831" s="47"/>
    </row>
    <row r="1832" spans="1:9">
      <c r="A1832" s="5" t="s">
        <v>1557</v>
      </c>
      <c r="B1832" s="5"/>
      <c r="C1832" s="47">
        <v>10.91648</v>
      </c>
      <c r="I1832" s="47"/>
    </row>
    <row r="1833" spans="1:9">
      <c r="A1833" s="5" t="s">
        <v>1558</v>
      </c>
      <c r="B1833" s="5"/>
      <c r="C1833" s="47">
        <v>3.5773600000000001</v>
      </c>
      <c r="I1833" s="47"/>
    </row>
    <row r="1834" spans="1:9">
      <c r="A1834" s="5" t="s">
        <v>1559</v>
      </c>
      <c r="B1834" s="5"/>
      <c r="C1834" s="47">
        <v>17.702400000000001</v>
      </c>
      <c r="I1834" s="47"/>
    </row>
    <row r="1835" spans="1:9">
      <c r="A1835" s="5" t="s">
        <v>1560</v>
      </c>
      <c r="B1835" s="5"/>
      <c r="C1835" s="47">
        <v>10.73208</v>
      </c>
      <c r="I1835" s="47"/>
    </row>
    <row r="1836" spans="1:9">
      <c r="A1836" s="5" t="s">
        <v>1561</v>
      </c>
      <c r="B1836" s="5"/>
      <c r="C1836" s="47">
        <v>6.5277600000000007</v>
      </c>
      <c r="I1836" s="47"/>
    </row>
    <row r="1837" spans="1:9">
      <c r="A1837" s="5" t="s">
        <v>1562</v>
      </c>
      <c r="B1837" s="5"/>
      <c r="C1837" s="47">
        <v>3.8919999999999999</v>
      </c>
      <c r="I1837" s="47"/>
    </row>
    <row r="1838" spans="1:9">
      <c r="A1838" s="5" t="s">
        <v>1563</v>
      </c>
      <c r="B1838" s="5"/>
      <c r="C1838" s="47">
        <v>5.5600000000000005</v>
      </c>
      <c r="I1838" s="47"/>
    </row>
    <row r="1839" spans="1:9">
      <c r="A1839" s="5" t="s">
        <v>1564</v>
      </c>
      <c r="B1839" s="5"/>
      <c r="C1839" s="47">
        <v>10.2165</v>
      </c>
      <c r="I1839" s="47"/>
    </row>
    <row r="1840" spans="1:9">
      <c r="A1840" s="5" t="s">
        <v>1565</v>
      </c>
      <c r="B1840" s="5"/>
      <c r="C1840" s="47">
        <v>5.42136</v>
      </c>
      <c r="I1840" s="47"/>
    </row>
    <row r="1841" spans="1:9">
      <c r="A1841" s="5" t="s">
        <v>1566</v>
      </c>
      <c r="B1841" s="5"/>
      <c r="C1841" s="47">
        <v>15.7765</v>
      </c>
      <c r="I1841" s="47"/>
    </row>
    <row r="1842" spans="1:9">
      <c r="A1842" s="5" t="s">
        <v>1567</v>
      </c>
      <c r="B1842" s="5"/>
      <c r="C1842" s="47">
        <v>9.0002499999999994</v>
      </c>
      <c r="I1842" s="47"/>
    </row>
    <row r="1843" spans="1:9">
      <c r="A1843" s="5" t="s">
        <v>1568</v>
      </c>
      <c r="B1843" s="5"/>
      <c r="C1843" s="47">
        <v>1.1120000000000001</v>
      </c>
      <c r="I1843" s="47"/>
    </row>
    <row r="1844" spans="1:9">
      <c r="A1844" s="5" t="s">
        <v>1569</v>
      </c>
      <c r="B1844" s="5"/>
      <c r="C1844" s="47">
        <v>1.6679999999999999</v>
      </c>
      <c r="I1844" s="47"/>
    </row>
    <row r="1845" spans="1:9">
      <c r="A1845" s="5" t="s">
        <v>1570</v>
      </c>
      <c r="B1845" s="5"/>
      <c r="C1845" s="47">
        <v>1.3900000000000001</v>
      </c>
      <c r="I1845" s="47"/>
    </row>
    <row r="1846" spans="1:9">
      <c r="A1846" s="5" t="s">
        <v>1570</v>
      </c>
      <c r="B1846" s="5"/>
      <c r="C1846" s="47">
        <v>16.68</v>
      </c>
      <c r="I1846" s="47"/>
    </row>
    <row r="1847" spans="1:9">
      <c r="A1847" s="5" t="s">
        <v>1571</v>
      </c>
      <c r="B1847" s="5"/>
      <c r="C1847" s="47">
        <v>8.34</v>
      </c>
      <c r="I1847" s="47"/>
    </row>
    <row r="1848" spans="1:9">
      <c r="A1848" s="5" t="s">
        <v>1572</v>
      </c>
      <c r="B1848" s="5"/>
      <c r="C1848" s="47">
        <v>67.351690000000005</v>
      </c>
      <c r="I1848" s="47"/>
    </row>
    <row r="1849" spans="1:9">
      <c r="A1849" s="5" t="s">
        <v>1573</v>
      </c>
      <c r="B1849" s="5"/>
      <c r="C1849" s="47">
        <v>4.7206400000000004</v>
      </c>
      <c r="I1849" s="47"/>
    </row>
    <row r="1850" spans="1:9">
      <c r="A1850" s="5" t="s">
        <v>1574</v>
      </c>
      <c r="B1850" s="5"/>
      <c r="C1850" s="47">
        <v>28.987680000000001</v>
      </c>
      <c r="I1850" s="47"/>
    </row>
    <row r="1851" spans="1:9">
      <c r="A1851" s="5" t="s">
        <v>299</v>
      </c>
      <c r="B1851" s="5"/>
      <c r="C1851" s="47">
        <v>43.153800000000004</v>
      </c>
      <c r="I1851" s="47"/>
    </row>
    <row r="1852" spans="1:9">
      <c r="A1852" s="5" t="s">
        <v>1575</v>
      </c>
      <c r="B1852" s="5"/>
      <c r="C1852" s="47">
        <v>2.7800000000000002</v>
      </c>
      <c r="I1852" s="47"/>
    </row>
    <row r="1853" spans="1:9">
      <c r="A1853" s="5" t="s">
        <v>1575</v>
      </c>
      <c r="B1853" s="5"/>
      <c r="C1853" s="47">
        <v>5.5600000000000005</v>
      </c>
      <c r="I1853" s="47"/>
    </row>
    <row r="1854" spans="1:9">
      <c r="A1854" s="5" t="s">
        <v>1575</v>
      </c>
      <c r="B1854" s="5"/>
      <c r="C1854" s="47">
        <v>10.529249999999999</v>
      </c>
      <c r="I1854" s="47"/>
    </row>
    <row r="1855" spans="1:9">
      <c r="A1855" s="5" t="s">
        <v>1575</v>
      </c>
      <c r="B1855" s="5"/>
      <c r="C1855" s="47">
        <v>11.120000000000001</v>
      </c>
      <c r="I1855" s="47"/>
    </row>
    <row r="1856" spans="1:9">
      <c r="A1856" s="5" t="s">
        <v>1576</v>
      </c>
      <c r="B1856" s="5"/>
      <c r="C1856" s="47">
        <v>5.3862500000000004</v>
      </c>
      <c r="I1856" s="47"/>
    </row>
    <row r="1857" spans="1:9">
      <c r="A1857" s="5" t="s">
        <v>1577</v>
      </c>
      <c r="B1857" s="5"/>
      <c r="C1857" s="47">
        <v>10.077500000000001</v>
      </c>
      <c r="I1857" s="47"/>
    </row>
    <row r="1858" spans="1:9">
      <c r="A1858" s="5" t="s">
        <v>1577</v>
      </c>
      <c r="B1858" s="5"/>
      <c r="C1858" s="47">
        <v>11.120000000000001</v>
      </c>
      <c r="I1858" s="47"/>
    </row>
    <row r="1859" spans="1:9">
      <c r="A1859" s="5" t="s">
        <v>1578</v>
      </c>
      <c r="B1859" s="5"/>
      <c r="C1859" s="47">
        <v>13.04471</v>
      </c>
      <c r="I1859" s="47"/>
    </row>
    <row r="1860" spans="1:9">
      <c r="A1860" s="5" t="s">
        <v>1579</v>
      </c>
      <c r="B1860" s="5"/>
      <c r="C1860" s="47">
        <v>5.5600000000000005</v>
      </c>
      <c r="I1860" s="47"/>
    </row>
    <row r="1861" spans="1:9">
      <c r="A1861" s="5" t="s">
        <v>1580</v>
      </c>
      <c r="B1861" s="5"/>
      <c r="C1861" s="47">
        <v>17.07544</v>
      </c>
      <c r="I1861" s="47"/>
    </row>
    <row r="1862" spans="1:9">
      <c r="A1862" s="5" t="s">
        <v>1581</v>
      </c>
      <c r="B1862" s="5"/>
      <c r="C1862" s="47">
        <v>5.5600000000000005</v>
      </c>
      <c r="I1862" s="47"/>
    </row>
    <row r="1863" spans="1:9">
      <c r="A1863" s="5" t="s">
        <v>1582</v>
      </c>
      <c r="B1863" s="5"/>
      <c r="C1863" s="47">
        <v>2.9504000000000001</v>
      </c>
      <c r="I1863" s="47"/>
    </row>
    <row r="1864" spans="1:9">
      <c r="A1864" s="5" t="s">
        <v>1583</v>
      </c>
      <c r="B1864" s="5"/>
      <c r="C1864" s="47">
        <v>20.650840000000002</v>
      </c>
      <c r="I1864" s="47"/>
    </row>
    <row r="1865" spans="1:9">
      <c r="A1865" s="5" t="s">
        <v>1584</v>
      </c>
      <c r="B1865" s="5"/>
      <c r="C1865" s="47">
        <v>9.8838400000000011</v>
      </c>
      <c r="I1865" s="47"/>
    </row>
    <row r="1866" spans="1:9">
      <c r="A1866" s="5" t="s">
        <v>1585</v>
      </c>
      <c r="B1866" s="5"/>
      <c r="C1866" s="47">
        <v>44.690940000000005</v>
      </c>
      <c r="I1866" s="47"/>
    </row>
    <row r="1867" spans="1:9">
      <c r="A1867" s="5" t="s">
        <v>1586</v>
      </c>
      <c r="B1867" s="5"/>
      <c r="C1867" s="47">
        <v>29.005759999999999</v>
      </c>
      <c r="I1867" s="47"/>
    </row>
    <row r="1868" spans="1:9">
      <c r="A1868" s="5" t="s">
        <v>1587</v>
      </c>
      <c r="B1868" s="5"/>
      <c r="C1868" s="47">
        <v>2.7800000000000002</v>
      </c>
      <c r="I1868" s="47"/>
    </row>
    <row r="1869" spans="1:9">
      <c r="A1869" s="5" t="s">
        <v>300</v>
      </c>
      <c r="B1869" s="5"/>
      <c r="C1869" s="47">
        <v>158.83410000000001</v>
      </c>
      <c r="I1869" s="47"/>
    </row>
    <row r="1870" spans="1:9">
      <c r="A1870" s="5" t="s">
        <v>1588</v>
      </c>
      <c r="B1870" s="5"/>
      <c r="C1870" s="47">
        <v>15.13344</v>
      </c>
      <c r="I1870" s="47"/>
    </row>
    <row r="1871" spans="1:9">
      <c r="A1871" s="5" t="s">
        <v>1589</v>
      </c>
      <c r="B1871" s="5"/>
      <c r="C1871" s="47">
        <v>15.48813</v>
      </c>
      <c r="I1871" s="47"/>
    </row>
    <row r="1872" spans="1:9">
      <c r="A1872" s="5" t="s">
        <v>1590</v>
      </c>
      <c r="B1872" s="5"/>
      <c r="C1872" s="47">
        <v>3.4873000000000003</v>
      </c>
      <c r="I1872" s="47"/>
    </row>
    <row r="1873" spans="1:9">
      <c r="A1873" s="5" t="s">
        <v>1591</v>
      </c>
      <c r="B1873" s="5"/>
      <c r="C1873" s="47">
        <v>49.313699999999997</v>
      </c>
      <c r="I1873" s="47"/>
    </row>
    <row r="1874" spans="1:9">
      <c r="A1874" s="5" t="s">
        <v>30</v>
      </c>
      <c r="B1874" s="5"/>
      <c r="C1874" s="47">
        <v>50.632839999999995</v>
      </c>
      <c r="I1874" s="47"/>
    </row>
    <row r="1875" spans="1:9">
      <c r="A1875" s="5" t="s">
        <v>30</v>
      </c>
      <c r="B1875" s="5"/>
      <c r="C1875" s="47">
        <v>71.357699999999994</v>
      </c>
      <c r="I1875" s="47"/>
    </row>
    <row r="1876" spans="1:9">
      <c r="A1876" s="5" t="s">
        <v>1592</v>
      </c>
      <c r="B1876" s="5"/>
      <c r="C1876" s="47">
        <v>11.034799999999999</v>
      </c>
      <c r="I1876" s="47"/>
    </row>
    <row r="1877" spans="1:9">
      <c r="A1877" s="5" t="s">
        <v>1593</v>
      </c>
      <c r="B1877" s="5"/>
      <c r="C1877" s="47">
        <v>6.8457499999999998</v>
      </c>
      <c r="I1877" s="47"/>
    </row>
    <row r="1878" spans="1:9">
      <c r="A1878" s="5" t="s">
        <v>1594</v>
      </c>
      <c r="B1878" s="5"/>
      <c r="C1878" s="47">
        <v>6.3195300000000003</v>
      </c>
      <c r="I1878" s="47"/>
    </row>
    <row r="1879" spans="1:9">
      <c r="A1879" s="5" t="s">
        <v>1595</v>
      </c>
      <c r="B1879" s="5"/>
      <c r="C1879" s="47">
        <v>35.941919999999996</v>
      </c>
      <c r="I1879" s="47"/>
    </row>
    <row r="1880" spans="1:9">
      <c r="A1880" s="5" t="s">
        <v>1596</v>
      </c>
      <c r="B1880" s="5"/>
      <c r="C1880" s="47">
        <v>25.89237</v>
      </c>
      <c r="I1880" s="47"/>
    </row>
    <row r="1881" spans="1:9">
      <c r="A1881" s="5" t="s">
        <v>1597</v>
      </c>
      <c r="B1881" s="5"/>
      <c r="C1881" s="47">
        <v>6.3056000000000001</v>
      </c>
      <c r="I1881" s="47"/>
    </row>
    <row r="1882" spans="1:9">
      <c r="A1882" s="5" t="s">
        <v>1598</v>
      </c>
      <c r="B1882" s="5"/>
      <c r="C1882" s="47">
        <v>4.2562799999999994</v>
      </c>
      <c r="I1882" s="47"/>
    </row>
    <row r="1883" spans="1:9">
      <c r="A1883" s="5" t="s">
        <v>1599</v>
      </c>
      <c r="B1883" s="5"/>
      <c r="C1883" s="47">
        <v>6.8109999999999999</v>
      </c>
      <c r="I1883" s="47"/>
    </row>
    <row r="1884" spans="1:9">
      <c r="A1884" s="5" t="s">
        <v>1600</v>
      </c>
      <c r="B1884" s="5"/>
      <c r="C1884" s="47">
        <v>13.241760000000001</v>
      </c>
      <c r="I1884" s="47"/>
    </row>
    <row r="1885" spans="1:9">
      <c r="A1885" s="5" t="s">
        <v>1601</v>
      </c>
      <c r="B1885" s="5"/>
      <c r="C1885" s="47">
        <v>41.419910000000002</v>
      </c>
      <c r="I1885" s="47"/>
    </row>
    <row r="1886" spans="1:9">
      <c r="A1886" s="5" t="s">
        <v>1602</v>
      </c>
      <c r="B1886" s="5"/>
      <c r="C1886" s="47">
        <v>4.726</v>
      </c>
      <c r="I1886" s="47"/>
    </row>
    <row r="1887" spans="1:9">
      <c r="A1887" s="5" t="s">
        <v>1603</v>
      </c>
      <c r="B1887" s="5"/>
      <c r="C1887" s="47">
        <v>5.5600000000000005</v>
      </c>
      <c r="I1887" s="47"/>
    </row>
    <row r="1888" spans="1:9">
      <c r="A1888" s="5" t="s">
        <v>1604</v>
      </c>
      <c r="B1888" s="5"/>
      <c r="C1888" s="47">
        <v>9.4412800000000008</v>
      </c>
      <c r="I1888" s="47"/>
    </row>
    <row r="1889" spans="1:9">
      <c r="A1889" s="5" t="s">
        <v>1605</v>
      </c>
      <c r="B1889" s="5"/>
      <c r="C1889" s="47">
        <v>37.79419</v>
      </c>
      <c r="I1889" s="47"/>
    </row>
    <row r="1890" spans="1:9">
      <c r="A1890" s="5" t="s">
        <v>1606</v>
      </c>
      <c r="B1890" s="5"/>
      <c r="C1890" s="47">
        <v>5.5600000000000005</v>
      </c>
      <c r="I1890" s="47"/>
    </row>
    <row r="1891" spans="1:9">
      <c r="A1891" s="5" t="s">
        <v>1607</v>
      </c>
      <c r="B1891" s="5"/>
      <c r="C1891" s="47">
        <v>13.413500000000001</v>
      </c>
      <c r="I1891" s="47"/>
    </row>
    <row r="1892" spans="1:9">
      <c r="A1892" s="5" t="s">
        <v>1608</v>
      </c>
      <c r="B1892" s="5"/>
      <c r="C1892" s="47">
        <v>28.375200000000003</v>
      </c>
      <c r="I1892" s="47"/>
    </row>
    <row r="1893" spans="1:9">
      <c r="A1893" s="5" t="s">
        <v>301</v>
      </c>
      <c r="B1893" s="5"/>
      <c r="C1893" s="47">
        <v>32.631480000000003</v>
      </c>
      <c r="I1893" s="47"/>
    </row>
    <row r="1894" spans="1:9">
      <c r="A1894" s="5" t="s">
        <v>1609</v>
      </c>
      <c r="B1894" s="5"/>
      <c r="C1894" s="47">
        <v>6.3056000000000001</v>
      </c>
      <c r="I1894" s="47"/>
    </row>
    <row r="1895" spans="1:9">
      <c r="A1895" s="5" t="s">
        <v>1610</v>
      </c>
      <c r="B1895" s="5"/>
      <c r="C1895" s="47">
        <v>1.1120000000000001</v>
      </c>
      <c r="I1895" s="47"/>
    </row>
    <row r="1896" spans="1:9">
      <c r="A1896" s="5" t="s">
        <v>1611</v>
      </c>
      <c r="B1896" s="5"/>
      <c r="C1896" s="47">
        <v>21.439040000000002</v>
      </c>
      <c r="I1896" s="47"/>
    </row>
    <row r="1897" spans="1:9">
      <c r="A1897" s="5" t="s">
        <v>302</v>
      </c>
      <c r="B1897" s="5"/>
      <c r="C1897" s="47">
        <v>49.341320000000003</v>
      </c>
      <c r="I1897" s="47"/>
    </row>
    <row r="1898" spans="1:9">
      <c r="A1898" s="5" t="s">
        <v>1612</v>
      </c>
      <c r="B1898" s="5"/>
      <c r="C1898" s="47">
        <v>8.6458700000000004</v>
      </c>
      <c r="I1898" s="47"/>
    </row>
    <row r="1899" spans="1:9">
      <c r="A1899" s="5" t="s">
        <v>303</v>
      </c>
      <c r="B1899" s="5"/>
      <c r="C1899" s="47">
        <v>6.6208800000000005</v>
      </c>
      <c r="I1899" s="47"/>
    </row>
    <row r="1900" spans="1:9">
      <c r="A1900" s="5" t="s">
        <v>1613</v>
      </c>
      <c r="B1900" s="5"/>
      <c r="C1900" s="47">
        <v>4.6565000000000003</v>
      </c>
      <c r="I1900" s="47"/>
    </row>
    <row r="1901" spans="1:9">
      <c r="A1901" s="5" t="s">
        <v>1614</v>
      </c>
      <c r="B1901" s="5"/>
      <c r="C1901" s="47">
        <v>4.0309999999999997</v>
      </c>
      <c r="I1901" s="47"/>
    </row>
    <row r="1902" spans="1:9">
      <c r="A1902" s="5" t="s">
        <v>1615</v>
      </c>
      <c r="B1902" s="5"/>
      <c r="C1902" s="47">
        <v>4.9344999999999999</v>
      </c>
      <c r="I1902" s="47"/>
    </row>
    <row r="1903" spans="1:9">
      <c r="A1903" s="5" t="s">
        <v>1616</v>
      </c>
      <c r="B1903" s="5"/>
      <c r="C1903" s="47">
        <v>3.78775</v>
      </c>
      <c r="I1903" s="47"/>
    </row>
    <row r="1904" spans="1:9">
      <c r="A1904" s="5" t="s">
        <v>1616</v>
      </c>
      <c r="B1904" s="5"/>
      <c r="C1904" s="47">
        <v>5.5600000000000005</v>
      </c>
      <c r="I1904" s="47"/>
    </row>
    <row r="1905" spans="1:9">
      <c r="A1905" s="5" t="s">
        <v>1616</v>
      </c>
      <c r="B1905" s="5"/>
      <c r="C1905" s="47">
        <v>5.5600000000000005</v>
      </c>
      <c r="I1905" s="47"/>
    </row>
    <row r="1906" spans="1:9">
      <c r="A1906" s="5" t="s">
        <v>1616</v>
      </c>
      <c r="B1906" s="5"/>
      <c r="C1906" s="47">
        <v>8.6527500000000011</v>
      </c>
      <c r="I1906" s="47"/>
    </row>
    <row r="1907" spans="1:9">
      <c r="A1907" s="5" t="s">
        <v>1617</v>
      </c>
      <c r="B1907" s="5"/>
      <c r="C1907" s="47">
        <v>5.5600000000000005</v>
      </c>
      <c r="I1907" s="47"/>
    </row>
    <row r="1908" spans="1:9">
      <c r="A1908" s="5" t="s">
        <v>304</v>
      </c>
      <c r="B1908" s="5"/>
      <c r="C1908" s="47">
        <v>79.608199999999997</v>
      </c>
      <c r="I1908" s="47"/>
    </row>
    <row r="1909" spans="1:9">
      <c r="A1909" s="5" t="s">
        <v>1618</v>
      </c>
      <c r="B1909" s="5"/>
      <c r="C1909" s="47">
        <v>21.360220000000002</v>
      </c>
      <c r="I1909" s="47"/>
    </row>
    <row r="1910" spans="1:9">
      <c r="A1910" s="5" t="s">
        <v>1619</v>
      </c>
      <c r="B1910" s="5"/>
      <c r="C1910" s="47">
        <v>49.809280000000001</v>
      </c>
      <c r="I1910" s="47"/>
    </row>
    <row r="1911" spans="1:9">
      <c r="A1911" s="5" t="s">
        <v>1620</v>
      </c>
      <c r="B1911" s="5"/>
      <c r="C1911" s="47">
        <v>19.862639999999999</v>
      </c>
      <c r="I1911" s="47"/>
    </row>
    <row r="1912" spans="1:9">
      <c r="A1912" s="5" t="s">
        <v>1621</v>
      </c>
      <c r="B1912" s="5"/>
      <c r="C1912" s="47">
        <v>31.790560000000003</v>
      </c>
      <c r="I1912" s="47"/>
    </row>
    <row r="1913" spans="1:9">
      <c r="A1913" s="5" t="s">
        <v>1622</v>
      </c>
      <c r="B1913" s="5"/>
      <c r="C1913" s="47">
        <v>32.276789999999998</v>
      </c>
      <c r="I1913" s="47"/>
    </row>
    <row r="1914" spans="1:9">
      <c r="A1914" s="5" t="s">
        <v>1623</v>
      </c>
      <c r="B1914" s="5"/>
      <c r="C1914" s="47">
        <v>3.5074899999999998</v>
      </c>
      <c r="I1914" s="47"/>
    </row>
    <row r="1915" spans="1:9">
      <c r="A1915" s="5" t="s">
        <v>1624</v>
      </c>
      <c r="B1915" s="5"/>
      <c r="C1915" s="47">
        <v>56.119839999999996</v>
      </c>
      <c r="I1915" s="47"/>
    </row>
    <row r="1916" spans="1:9">
      <c r="A1916" s="5" t="s">
        <v>1625</v>
      </c>
      <c r="B1916" s="5"/>
      <c r="C1916" s="47">
        <v>10.91648</v>
      </c>
      <c r="I1916" s="47"/>
    </row>
    <row r="1917" spans="1:9">
      <c r="A1917" s="5" t="s">
        <v>1626</v>
      </c>
      <c r="B1917" s="5"/>
      <c r="C1917" s="47">
        <v>18.286240000000003</v>
      </c>
      <c r="I1917" s="47"/>
    </row>
    <row r="1918" spans="1:9">
      <c r="A1918" s="5" t="s">
        <v>1627</v>
      </c>
      <c r="B1918" s="5"/>
      <c r="C1918" s="47">
        <v>18.916799999999999</v>
      </c>
      <c r="I1918" s="47"/>
    </row>
    <row r="1919" spans="1:9">
      <c r="A1919" s="5" t="s">
        <v>1628</v>
      </c>
      <c r="B1919" s="5"/>
      <c r="C1919" s="47">
        <v>12.6112</v>
      </c>
      <c r="I1919" s="47"/>
    </row>
    <row r="1920" spans="1:9">
      <c r="A1920" s="5" t="s">
        <v>1629</v>
      </c>
      <c r="B1920" s="5"/>
      <c r="C1920" s="47">
        <v>5.5600000000000005</v>
      </c>
      <c r="I1920" s="47"/>
    </row>
    <row r="1921" spans="1:9">
      <c r="A1921" s="5" t="s">
        <v>305</v>
      </c>
      <c r="B1921" s="5"/>
      <c r="C1921" s="47">
        <v>49.272320000000001</v>
      </c>
      <c r="I1921" s="47"/>
    </row>
    <row r="1922" spans="1:9">
      <c r="A1922" s="5" t="s">
        <v>1630</v>
      </c>
      <c r="B1922" s="5"/>
      <c r="C1922" s="47">
        <v>77.474240000000009</v>
      </c>
      <c r="I1922" s="47"/>
    </row>
    <row r="1923" spans="1:9">
      <c r="A1923" s="5" t="s">
        <v>1631</v>
      </c>
      <c r="B1923" s="5"/>
      <c r="C1923" s="47">
        <v>10.87716</v>
      </c>
      <c r="I1923" s="47"/>
    </row>
    <row r="1924" spans="1:9">
      <c r="A1924" s="5" t="s">
        <v>1632</v>
      </c>
      <c r="B1924" s="5"/>
      <c r="C1924" s="47">
        <v>2.5020000000000002</v>
      </c>
      <c r="I1924" s="47"/>
    </row>
    <row r="1925" spans="1:9">
      <c r="A1925" s="5" t="s">
        <v>1633</v>
      </c>
      <c r="B1925" s="5"/>
      <c r="C1925" s="47">
        <v>41.963200000000001</v>
      </c>
      <c r="I1925" s="47"/>
    </row>
    <row r="1926" spans="1:9">
      <c r="A1926" s="5" t="s">
        <v>1634</v>
      </c>
      <c r="B1926" s="5"/>
      <c r="C1926" s="47">
        <v>79.529380000000003</v>
      </c>
      <c r="I1926" s="47"/>
    </row>
    <row r="1927" spans="1:9">
      <c r="A1927" s="5" t="s">
        <v>1635</v>
      </c>
      <c r="B1927" s="5"/>
      <c r="C1927" s="47">
        <v>5.9008000000000003</v>
      </c>
      <c r="I1927" s="47"/>
    </row>
    <row r="1928" spans="1:9">
      <c r="A1928" s="5" t="s">
        <v>1636</v>
      </c>
      <c r="B1928" s="5"/>
      <c r="C1928" s="47">
        <v>117.04770000000001</v>
      </c>
      <c r="I1928" s="47"/>
    </row>
    <row r="1929" spans="1:9">
      <c r="A1929" s="5" t="s">
        <v>1637</v>
      </c>
      <c r="B1929" s="5"/>
      <c r="C1929" s="47">
        <v>13.241760000000001</v>
      </c>
      <c r="I1929" s="47"/>
    </row>
    <row r="1930" spans="1:9">
      <c r="A1930" s="5" t="s">
        <v>1638</v>
      </c>
      <c r="B1930" s="5"/>
      <c r="C1930" s="47">
        <v>42.346550000000001</v>
      </c>
      <c r="I1930" s="47"/>
    </row>
    <row r="1931" spans="1:9">
      <c r="A1931" s="5" t="s">
        <v>1639</v>
      </c>
      <c r="B1931" s="5"/>
      <c r="C1931" s="47">
        <v>67.233460000000008</v>
      </c>
      <c r="I1931" s="47"/>
    </row>
    <row r="1932" spans="1:9">
      <c r="A1932" s="5" t="s">
        <v>306</v>
      </c>
      <c r="B1932" s="5"/>
      <c r="C1932" s="47">
        <v>50.002809999999997</v>
      </c>
      <c r="I1932" s="47"/>
    </row>
    <row r="1933" spans="1:9">
      <c r="A1933" s="5" t="s">
        <v>1640</v>
      </c>
      <c r="B1933" s="5"/>
      <c r="C1933" s="47">
        <v>4.3090000000000002</v>
      </c>
      <c r="I1933" s="47"/>
    </row>
    <row r="1934" spans="1:9">
      <c r="A1934" s="5" t="s">
        <v>1641</v>
      </c>
      <c r="B1934" s="5"/>
      <c r="C1934" s="47">
        <v>3.3707500000000001</v>
      </c>
      <c r="I1934" s="47"/>
    </row>
    <row r="1935" spans="1:9">
      <c r="A1935" s="5" t="s">
        <v>1642</v>
      </c>
      <c r="B1935" s="5"/>
      <c r="C1935" s="47">
        <v>12.6112</v>
      </c>
      <c r="I1935" s="47"/>
    </row>
    <row r="1936" spans="1:9">
      <c r="A1936" s="5" t="s">
        <v>1643</v>
      </c>
      <c r="B1936" s="5"/>
      <c r="C1936" s="47">
        <v>11.78359</v>
      </c>
      <c r="I1936" s="47"/>
    </row>
    <row r="1937" spans="1:9">
      <c r="A1937" s="5" t="s">
        <v>1644</v>
      </c>
      <c r="B1937" s="5"/>
      <c r="C1937" s="47">
        <v>5.5600000000000005</v>
      </c>
      <c r="I1937" s="47"/>
    </row>
    <row r="1938" spans="1:9">
      <c r="A1938" s="5" t="s">
        <v>1645</v>
      </c>
      <c r="B1938" s="5"/>
      <c r="C1938" s="47">
        <v>29.991009999999999</v>
      </c>
      <c r="I1938" s="47"/>
    </row>
    <row r="1939" spans="1:9">
      <c r="A1939" s="5" t="s">
        <v>1646</v>
      </c>
      <c r="B1939" s="5"/>
      <c r="C1939" s="47">
        <v>5.9008000000000003</v>
      </c>
      <c r="I1939" s="47"/>
    </row>
    <row r="1940" spans="1:9">
      <c r="A1940" s="5" t="s">
        <v>1647</v>
      </c>
      <c r="B1940" s="5"/>
      <c r="C1940" s="47">
        <v>5.5600000000000005</v>
      </c>
      <c r="I1940" s="47"/>
    </row>
    <row r="1941" spans="1:9">
      <c r="A1941" s="5" t="s">
        <v>1648</v>
      </c>
      <c r="B1941" s="5"/>
      <c r="C1941" s="47">
        <v>4.9262500000000005</v>
      </c>
      <c r="I1941" s="47"/>
    </row>
    <row r="1942" spans="1:9">
      <c r="A1942" s="5" t="s">
        <v>1649</v>
      </c>
      <c r="B1942" s="5"/>
      <c r="C1942" s="47">
        <v>1.3276800000000002</v>
      </c>
      <c r="I1942" s="47"/>
    </row>
    <row r="1943" spans="1:9">
      <c r="A1943" s="5" t="s">
        <v>1650</v>
      </c>
      <c r="B1943" s="5"/>
      <c r="C1943" s="47">
        <v>8.197280000000001</v>
      </c>
      <c r="I1943" s="47"/>
    </row>
    <row r="1944" spans="1:9">
      <c r="A1944" s="5" t="s">
        <v>1651</v>
      </c>
      <c r="B1944" s="5"/>
      <c r="C1944" s="47">
        <v>31.88269</v>
      </c>
      <c r="I1944" s="47"/>
    </row>
    <row r="1945" spans="1:9">
      <c r="A1945" s="5" t="s">
        <v>1652</v>
      </c>
      <c r="B1945" s="5"/>
      <c r="C1945" s="47">
        <v>15.846</v>
      </c>
      <c r="I1945" s="47"/>
    </row>
    <row r="1946" spans="1:9">
      <c r="A1946" s="5" t="s">
        <v>1653</v>
      </c>
      <c r="B1946" s="5"/>
      <c r="C1946" s="47">
        <v>28.375200000000003</v>
      </c>
      <c r="I1946" s="47"/>
    </row>
    <row r="1947" spans="1:9">
      <c r="A1947" s="5" t="s">
        <v>1654</v>
      </c>
      <c r="B1947" s="5"/>
      <c r="C1947" s="47">
        <v>11.547129999999999</v>
      </c>
      <c r="I1947" s="47"/>
    </row>
    <row r="1948" spans="1:9">
      <c r="A1948" s="5" t="s">
        <v>1655</v>
      </c>
      <c r="B1948" s="5"/>
      <c r="C1948" s="47">
        <v>11.35008</v>
      </c>
      <c r="I1948" s="47"/>
    </row>
    <row r="1949" spans="1:9">
      <c r="A1949" s="5" t="s">
        <v>1656</v>
      </c>
      <c r="B1949" s="5"/>
      <c r="C1949" s="47">
        <v>5.2472500000000002</v>
      </c>
      <c r="I1949" s="47"/>
    </row>
    <row r="1950" spans="1:9">
      <c r="A1950" s="5" t="s">
        <v>1657</v>
      </c>
      <c r="B1950" s="5"/>
      <c r="C1950" s="47">
        <v>33.208820000000003</v>
      </c>
      <c r="I1950" s="47"/>
    </row>
    <row r="1951" spans="1:9">
      <c r="A1951" s="5" t="s">
        <v>307</v>
      </c>
      <c r="B1951" s="5"/>
      <c r="C1951" s="47">
        <v>43.525570000000002</v>
      </c>
      <c r="I1951" s="47"/>
    </row>
    <row r="1952" spans="1:9">
      <c r="A1952" s="5" t="s">
        <v>1658</v>
      </c>
      <c r="B1952" s="5"/>
      <c r="C1952" s="47">
        <v>3.8572500000000001</v>
      </c>
      <c r="I1952" s="47"/>
    </row>
    <row r="1953" spans="1:9">
      <c r="A1953" s="5" t="s">
        <v>1659</v>
      </c>
      <c r="B1953" s="5"/>
      <c r="C1953" s="47">
        <v>2.4325000000000001</v>
      </c>
      <c r="I1953" s="47"/>
    </row>
    <row r="1954" spans="1:9">
      <c r="A1954" s="5" t="s">
        <v>1660</v>
      </c>
      <c r="B1954" s="5"/>
      <c r="C1954" s="47">
        <v>5.5600000000000005</v>
      </c>
      <c r="I1954" s="47"/>
    </row>
    <row r="1955" spans="1:9">
      <c r="A1955" s="5" t="s">
        <v>1661</v>
      </c>
      <c r="B1955" s="5"/>
      <c r="C1955" s="47">
        <v>1.7375</v>
      </c>
      <c r="I1955" s="47"/>
    </row>
    <row r="1956" spans="1:9">
      <c r="A1956" s="5" t="s">
        <v>1662</v>
      </c>
      <c r="B1956" s="5"/>
      <c r="C1956" s="47">
        <v>2.8494999999999999</v>
      </c>
      <c r="I1956" s="47"/>
    </row>
    <row r="1957" spans="1:9">
      <c r="A1957" s="5" t="s">
        <v>1663</v>
      </c>
      <c r="B1957" s="5"/>
      <c r="C1957" s="47">
        <v>2.7800000000000002</v>
      </c>
      <c r="I1957" s="47"/>
    </row>
    <row r="1958" spans="1:9">
      <c r="A1958" s="5" t="s">
        <v>1663</v>
      </c>
      <c r="B1958" s="5"/>
      <c r="C1958" s="47">
        <v>4.726</v>
      </c>
      <c r="I1958" s="47"/>
    </row>
    <row r="1959" spans="1:9">
      <c r="A1959" s="5" t="s">
        <v>1664</v>
      </c>
      <c r="B1959" s="5"/>
      <c r="C1959" s="47">
        <v>1.47E-2</v>
      </c>
      <c r="I1959" s="47"/>
    </row>
    <row r="1960" spans="1:9">
      <c r="A1960" s="5" t="s">
        <v>1665</v>
      </c>
      <c r="B1960" s="5"/>
      <c r="C1960" s="47">
        <v>5.5600000000000005</v>
      </c>
      <c r="I1960" s="47"/>
    </row>
    <row r="1961" spans="1:9">
      <c r="A1961" s="5" t="s">
        <v>1666</v>
      </c>
      <c r="B1961" s="5"/>
      <c r="C1961" s="47">
        <v>4.4480000000000004</v>
      </c>
      <c r="I1961" s="47"/>
    </row>
    <row r="1962" spans="1:9">
      <c r="A1962" s="5" t="s">
        <v>1667</v>
      </c>
      <c r="B1962" s="5"/>
      <c r="C1962" s="47">
        <v>5.5600000000000005</v>
      </c>
      <c r="I1962" s="47"/>
    </row>
    <row r="1963" spans="1:9">
      <c r="A1963" s="5" t="s">
        <v>1668</v>
      </c>
      <c r="B1963" s="5"/>
      <c r="C1963" s="47">
        <v>2.7800000000000002</v>
      </c>
      <c r="I1963" s="47"/>
    </row>
    <row r="1964" spans="1:9">
      <c r="A1964" s="5" t="s">
        <v>1669</v>
      </c>
      <c r="B1964" s="5"/>
      <c r="C1964" s="47">
        <v>5.9008000000000003</v>
      </c>
      <c r="I1964" s="47"/>
    </row>
    <row r="1965" spans="1:9">
      <c r="A1965" s="5" t="s">
        <v>1670</v>
      </c>
      <c r="B1965" s="5"/>
      <c r="C1965" s="47">
        <v>11.780250000000001</v>
      </c>
      <c r="I1965" s="47"/>
    </row>
    <row r="1966" spans="1:9">
      <c r="A1966" s="5" t="s">
        <v>1671</v>
      </c>
      <c r="B1966" s="5"/>
      <c r="C1966" s="47">
        <v>67.154640000000001</v>
      </c>
      <c r="I1966" s="47"/>
    </row>
    <row r="1967" spans="1:9">
      <c r="A1967" s="5" t="s">
        <v>1672</v>
      </c>
      <c r="B1967" s="5"/>
      <c r="C1967" s="47">
        <v>33.734960000000001</v>
      </c>
      <c r="I1967" s="47"/>
    </row>
    <row r="1968" spans="1:9">
      <c r="A1968" s="5" t="s">
        <v>1673</v>
      </c>
      <c r="B1968" s="5"/>
      <c r="C1968" s="47">
        <v>6.3056000000000001</v>
      </c>
      <c r="I1968" s="47"/>
    </row>
    <row r="1969" spans="1:9">
      <c r="A1969" s="5" t="s">
        <v>1674</v>
      </c>
      <c r="B1969" s="5"/>
      <c r="C1969" s="47">
        <v>8.5930400000000002</v>
      </c>
      <c r="I1969" s="47"/>
    </row>
    <row r="1970" spans="1:9">
      <c r="A1970" s="5" t="s">
        <v>1675</v>
      </c>
      <c r="B1970" s="5"/>
      <c r="C1970" s="47">
        <v>15.194559999999999</v>
      </c>
      <c r="I1970" s="47"/>
    </row>
    <row r="1971" spans="1:9">
      <c r="A1971" s="5" t="s">
        <v>1676</v>
      </c>
      <c r="B1971" s="5"/>
      <c r="C1971" s="47">
        <v>3.7617600000000002</v>
      </c>
      <c r="I1971" s="47"/>
    </row>
    <row r="1972" spans="1:9">
      <c r="A1972" s="5" t="s">
        <v>1676</v>
      </c>
      <c r="B1972" s="5"/>
      <c r="C1972" s="47">
        <v>14.0144</v>
      </c>
      <c r="I1972" s="47"/>
    </row>
    <row r="1973" spans="1:9">
      <c r="A1973" s="5" t="s">
        <v>1677</v>
      </c>
      <c r="B1973" s="5"/>
      <c r="C1973" s="47">
        <v>15.563360000000001</v>
      </c>
      <c r="I1973" s="47"/>
    </row>
    <row r="1974" spans="1:9">
      <c r="A1974" s="5" t="s">
        <v>1678</v>
      </c>
      <c r="B1974" s="5"/>
      <c r="C1974" s="47">
        <v>23.603200000000001</v>
      </c>
      <c r="I1974" s="47"/>
    </row>
    <row r="1975" spans="1:9">
      <c r="A1975" s="5" t="s">
        <v>1679</v>
      </c>
      <c r="B1975" s="5"/>
      <c r="C1975" s="47">
        <v>5.5600000000000005</v>
      </c>
      <c r="I1975" s="47"/>
    </row>
    <row r="1976" spans="1:9">
      <c r="A1976" s="5" t="s">
        <v>1680</v>
      </c>
      <c r="B1976" s="5"/>
      <c r="C1976" s="47">
        <v>0.76450000000000007</v>
      </c>
      <c r="I1976" s="47"/>
    </row>
    <row r="1977" spans="1:9">
      <c r="A1977" s="5" t="s">
        <v>1680</v>
      </c>
      <c r="B1977" s="5"/>
      <c r="C1977" s="47">
        <v>2.3977500000000003</v>
      </c>
      <c r="I1977" s="47"/>
    </row>
    <row r="1978" spans="1:9">
      <c r="A1978" s="5" t="s">
        <v>1680</v>
      </c>
      <c r="B1978" s="5"/>
      <c r="C1978" s="47">
        <v>2.7800000000000002</v>
      </c>
      <c r="I1978" s="47"/>
    </row>
    <row r="1979" spans="1:9">
      <c r="A1979" s="5" t="s">
        <v>308</v>
      </c>
      <c r="B1979" s="5"/>
      <c r="C1979" s="47">
        <v>51.644480000000001</v>
      </c>
      <c r="I1979" s="47"/>
    </row>
    <row r="1980" spans="1:9">
      <c r="A1980" s="5" t="s">
        <v>1681</v>
      </c>
      <c r="B1980" s="5"/>
      <c r="C1980" s="47">
        <v>18.914560000000002</v>
      </c>
      <c r="I1980" s="47"/>
    </row>
    <row r="1981" spans="1:9">
      <c r="A1981" s="5" t="s">
        <v>1682</v>
      </c>
      <c r="B1981" s="5"/>
      <c r="C1981" s="47">
        <v>2.641</v>
      </c>
      <c r="I1981" s="47"/>
    </row>
    <row r="1982" spans="1:9">
      <c r="A1982" s="5" t="s">
        <v>1683</v>
      </c>
      <c r="B1982" s="5"/>
      <c r="C1982" s="47">
        <v>289.59778000000006</v>
      </c>
      <c r="I1982" s="47"/>
    </row>
    <row r="1983" spans="1:9">
      <c r="A1983" s="5" t="s">
        <v>1684</v>
      </c>
      <c r="B1983" s="5"/>
      <c r="C1983" s="47">
        <v>96.211939999999998</v>
      </c>
      <c r="I1983" s="47"/>
    </row>
    <row r="1984" spans="1:9">
      <c r="A1984" s="5" t="s">
        <v>1685</v>
      </c>
      <c r="B1984" s="5"/>
      <c r="C1984" s="47">
        <v>7.0890000000000004</v>
      </c>
      <c r="I1984" s="47"/>
    </row>
    <row r="1985" spans="1:9">
      <c r="A1985" s="5" t="s">
        <v>1686</v>
      </c>
      <c r="B1985" s="5"/>
      <c r="C1985" s="47">
        <v>8.5137499999999999</v>
      </c>
      <c r="I1985" s="47"/>
    </row>
    <row r="1986" spans="1:9">
      <c r="A1986" s="5" t="s">
        <v>1687</v>
      </c>
      <c r="B1986" s="5"/>
      <c r="C1986" s="47">
        <v>5.5600000000000005</v>
      </c>
      <c r="I1986" s="47"/>
    </row>
    <row r="1987" spans="1:9">
      <c r="A1987" s="5" t="s">
        <v>1688</v>
      </c>
      <c r="B1987" s="5"/>
      <c r="C1987" s="47">
        <v>9.8342500000000008</v>
      </c>
      <c r="I1987" s="47"/>
    </row>
    <row r="1988" spans="1:9">
      <c r="A1988" s="5" t="s">
        <v>1689</v>
      </c>
      <c r="B1988" s="5"/>
      <c r="C1988" s="47">
        <v>12.466360000000002</v>
      </c>
      <c r="I1988" s="47"/>
    </row>
    <row r="1989" spans="1:9">
      <c r="A1989" s="5" t="s">
        <v>1690</v>
      </c>
      <c r="B1989" s="5"/>
      <c r="C1989" s="47">
        <v>11.35008</v>
      </c>
      <c r="I1989" s="47"/>
    </row>
    <row r="1990" spans="1:9">
      <c r="A1990" s="5" t="s">
        <v>1691</v>
      </c>
      <c r="B1990" s="5"/>
      <c r="C1990" s="47">
        <v>3.3359999999999999</v>
      </c>
      <c r="I1990" s="47"/>
    </row>
    <row r="1991" spans="1:9">
      <c r="A1991" s="5" t="s">
        <v>1692</v>
      </c>
      <c r="B1991" s="5"/>
      <c r="C1991" s="47">
        <v>6.4832000000000001</v>
      </c>
      <c r="I1991" s="47"/>
    </row>
    <row r="1992" spans="1:9">
      <c r="A1992" s="5" t="s">
        <v>1693</v>
      </c>
      <c r="B1992" s="5"/>
      <c r="C1992" s="47">
        <v>4.726</v>
      </c>
      <c r="I1992" s="47"/>
    </row>
    <row r="1993" spans="1:9">
      <c r="A1993" s="5" t="s">
        <v>309</v>
      </c>
      <c r="B1993" s="5"/>
      <c r="C1993" s="47">
        <v>175.71404000000001</v>
      </c>
      <c r="I1993" s="47"/>
    </row>
    <row r="1994" spans="1:9">
      <c r="A1994" s="5" t="s">
        <v>41</v>
      </c>
      <c r="B1994" s="5"/>
      <c r="C1994" s="47">
        <v>48.63194</v>
      </c>
      <c r="I1994" s="47"/>
    </row>
    <row r="1995" spans="1:9">
      <c r="A1995" s="5" t="s">
        <v>1694</v>
      </c>
      <c r="B1995" s="5"/>
      <c r="C1995" s="47">
        <v>69.15307</v>
      </c>
      <c r="I1995" s="47"/>
    </row>
    <row r="1996" spans="1:9">
      <c r="A1996" s="5" t="s">
        <v>1695</v>
      </c>
      <c r="B1996" s="5"/>
      <c r="C1996" s="47">
        <v>3.4750000000000001</v>
      </c>
      <c r="I1996" s="47"/>
    </row>
    <row r="1997" spans="1:9">
      <c r="A1997" s="5" t="s">
        <v>1696</v>
      </c>
      <c r="B1997" s="5"/>
      <c r="C1997" s="47">
        <v>9.3477499999999996</v>
      </c>
      <c r="I1997" s="47"/>
    </row>
    <row r="1998" spans="1:9">
      <c r="A1998" s="5" t="s">
        <v>1697</v>
      </c>
      <c r="B1998" s="5"/>
      <c r="C1998" s="47">
        <v>39.055309999999999</v>
      </c>
      <c r="I1998" s="47"/>
    </row>
    <row r="1999" spans="1:9">
      <c r="A1999" s="5" t="s">
        <v>1698</v>
      </c>
      <c r="B1999" s="5"/>
      <c r="C1999" s="47">
        <v>5.5600000000000005</v>
      </c>
      <c r="I1999" s="47"/>
    </row>
    <row r="2000" spans="1:9">
      <c r="A2000" s="5" t="s">
        <v>1699</v>
      </c>
      <c r="B2000" s="5"/>
      <c r="C2000" s="47">
        <v>19.37079</v>
      </c>
      <c r="I2000" s="47"/>
    </row>
    <row r="2001" spans="1:9">
      <c r="A2001" s="5" t="s">
        <v>1700</v>
      </c>
      <c r="B2001" s="5"/>
      <c r="C2001" s="47">
        <v>3.8225000000000002</v>
      </c>
      <c r="I2001" s="47"/>
    </row>
    <row r="2002" spans="1:9">
      <c r="A2002" s="5" t="s">
        <v>1701</v>
      </c>
      <c r="B2002" s="5"/>
      <c r="C2002" s="47">
        <v>4.34375</v>
      </c>
      <c r="I2002" s="47"/>
    </row>
    <row r="2003" spans="1:9">
      <c r="A2003" s="5" t="s">
        <v>1702</v>
      </c>
      <c r="B2003" s="5"/>
      <c r="C2003" s="47">
        <v>4.17</v>
      </c>
      <c r="I2003" s="47"/>
    </row>
    <row r="2004" spans="1:9">
      <c r="A2004" s="5" t="s">
        <v>1703</v>
      </c>
      <c r="B2004" s="5"/>
      <c r="C2004" s="47">
        <v>1.0425</v>
      </c>
      <c r="I2004" s="47"/>
    </row>
    <row r="2005" spans="1:9">
      <c r="A2005" s="5" t="s">
        <v>1704</v>
      </c>
      <c r="B2005" s="5"/>
      <c r="C2005" s="47">
        <v>2.2240000000000002</v>
      </c>
      <c r="I2005" s="47"/>
    </row>
    <row r="2006" spans="1:9">
      <c r="A2006" s="5" t="s">
        <v>310</v>
      </c>
      <c r="B2006" s="5"/>
      <c r="C2006" s="47">
        <v>56.23807</v>
      </c>
      <c r="I2006" s="47"/>
    </row>
    <row r="2007" spans="1:9">
      <c r="A2007" s="5" t="s">
        <v>1705</v>
      </c>
      <c r="B2007" s="5"/>
      <c r="C2007" s="47">
        <v>5.5600000000000005</v>
      </c>
      <c r="I2007" s="47"/>
    </row>
    <row r="2008" spans="1:9">
      <c r="A2008" s="5" t="s">
        <v>1706</v>
      </c>
      <c r="B2008" s="5"/>
      <c r="C2008" s="47">
        <v>5.5600000000000005</v>
      </c>
      <c r="I2008" s="47"/>
    </row>
    <row r="2009" spans="1:9">
      <c r="A2009" s="5" t="s">
        <v>1707</v>
      </c>
      <c r="B2009" s="5"/>
      <c r="C2009" s="47">
        <v>5.5600000000000005</v>
      </c>
      <c r="I2009" s="47"/>
    </row>
    <row r="2010" spans="1:9">
      <c r="A2010" s="5" t="s">
        <v>1708</v>
      </c>
      <c r="B2010" s="5"/>
      <c r="C2010" s="47">
        <v>4.6565000000000003</v>
      </c>
      <c r="I2010" s="47"/>
    </row>
    <row r="2011" spans="1:9">
      <c r="A2011" s="5" t="s">
        <v>1709</v>
      </c>
      <c r="B2011" s="5"/>
      <c r="C2011" s="47">
        <v>3.5445000000000002</v>
      </c>
      <c r="I2011" s="47"/>
    </row>
    <row r="2012" spans="1:9">
      <c r="A2012" s="5" t="s">
        <v>1710</v>
      </c>
      <c r="B2012" s="5"/>
      <c r="C2012" s="47">
        <v>5.5600000000000005</v>
      </c>
      <c r="I2012" s="47"/>
    </row>
    <row r="2013" spans="1:9">
      <c r="A2013" s="5" t="s">
        <v>1711</v>
      </c>
      <c r="B2013" s="5"/>
      <c r="C2013" s="47">
        <v>20.984720000000003</v>
      </c>
      <c r="I2013" s="47"/>
    </row>
    <row r="2014" spans="1:9">
      <c r="A2014" s="5" t="s">
        <v>1712</v>
      </c>
      <c r="B2014" s="5"/>
      <c r="C2014" s="47">
        <v>5.9008000000000003</v>
      </c>
      <c r="I2014" s="47"/>
    </row>
    <row r="2015" spans="1:9">
      <c r="A2015" s="5" t="s">
        <v>1713</v>
      </c>
      <c r="B2015" s="5"/>
      <c r="C2015" s="47">
        <v>3.4402500000000003</v>
      </c>
      <c r="I2015" s="47"/>
    </row>
    <row r="2016" spans="1:9">
      <c r="A2016" s="5" t="s">
        <v>1714</v>
      </c>
      <c r="B2016" s="5"/>
      <c r="C2016" s="47">
        <v>5.9008000000000003</v>
      </c>
      <c r="I2016" s="47"/>
    </row>
    <row r="2017" spans="1:9">
      <c r="A2017" s="5" t="s">
        <v>1715</v>
      </c>
      <c r="B2017" s="5"/>
      <c r="C2017" s="47">
        <v>2.5714999999999999</v>
      </c>
      <c r="I2017" s="47"/>
    </row>
    <row r="2018" spans="1:9">
      <c r="A2018" s="5" t="s">
        <v>1716</v>
      </c>
      <c r="B2018" s="5"/>
      <c r="C2018" s="47">
        <v>11.120000000000001</v>
      </c>
      <c r="I2018" s="47"/>
    </row>
    <row r="2019" spans="1:9">
      <c r="A2019" s="5" t="s">
        <v>1717</v>
      </c>
      <c r="B2019" s="5"/>
      <c r="C2019" s="47">
        <v>5.5600000000000005</v>
      </c>
      <c r="I2019" s="47"/>
    </row>
    <row r="2020" spans="1:9">
      <c r="A2020" s="5" t="s">
        <v>1718</v>
      </c>
      <c r="B2020" s="5"/>
      <c r="C2020" s="47">
        <v>7.2975000000000003</v>
      </c>
      <c r="I2020" s="47"/>
    </row>
    <row r="2021" spans="1:9">
      <c r="A2021" s="5" t="s">
        <v>1719</v>
      </c>
      <c r="B2021" s="5"/>
      <c r="C2021" s="47">
        <v>4.6565000000000003</v>
      </c>
      <c r="I2021" s="47"/>
    </row>
    <row r="2022" spans="1:9">
      <c r="A2022" s="5" t="s">
        <v>1720</v>
      </c>
      <c r="B2022" s="5"/>
      <c r="C2022" s="47">
        <v>5.10825</v>
      </c>
      <c r="I2022" s="47"/>
    </row>
    <row r="2023" spans="1:9">
      <c r="A2023" s="5" t="s">
        <v>1721</v>
      </c>
      <c r="B2023" s="5"/>
      <c r="C2023" s="47">
        <v>5.2472500000000002</v>
      </c>
      <c r="I2023" s="47"/>
    </row>
    <row r="2024" spans="1:9">
      <c r="A2024" s="5" t="s">
        <v>1722</v>
      </c>
      <c r="B2024" s="5"/>
      <c r="C2024" s="47">
        <v>2.7800000000000002</v>
      </c>
      <c r="I2024" s="47"/>
    </row>
    <row r="2025" spans="1:9">
      <c r="A2025" s="5" t="s">
        <v>1723</v>
      </c>
      <c r="B2025" s="5"/>
      <c r="C2025" s="47">
        <v>3.3359999999999999</v>
      </c>
      <c r="I2025" s="47"/>
    </row>
    <row r="2026" spans="1:9">
      <c r="A2026" s="5" t="s">
        <v>1724</v>
      </c>
      <c r="B2026" s="5"/>
      <c r="C2026" s="47">
        <v>5.5600000000000005</v>
      </c>
      <c r="I2026" s="47"/>
    </row>
    <row r="2027" spans="1:9">
      <c r="A2027" s="5" t="s">
        <v>1725</v>
      </c>
      <c r="B2027" s="5"/>
      <c r="C2027" s="47">
        <v>9.0002499999999994</v>
      </c>
      <c r="I2027" s="47"/>
    </row>
    <row r="2028" spans="1:9">
      <c r="A2028" s="5" t="s">
        <v>1726</v>
      </c>
      <c r="B2028" s="5"/>
      <c r="C2028" s="47">
        <v>5.5600000000000005</v>
      </c>
      <c r="I2028" s="47"/>
    </row>
    <row r="2029" spans="1:9">
      <c r="A2029" s="5" t="s">
        <v>1727</v>
      </c>
      <c r="B2029" s="5"/>
      <c r="C2029" s="47">
        <v>5.5600000000000005</v>
      </c>
      <c r="I2029" s="47"/>
    </row>
    <row r="2030" spans="1:9">
      <c r="A2030" s="5" t="s">
        <v>1728</v>
      </c>
      <c r="B2030" s="5"/>
      <c r="C2030" s="47">
        <v>2.5714999999999999</v>
      </c>
      <c r="I2030" s="47"/>
    </row>
    <row r="2031" spans="1:9">
      <c r="A2031" s="5" t="s">
        <v>1729</v>
      </c>
      <c r="B2031" s="5"/>
      <c r="C2031" s="47">
        <v>11.120000000000001</v>
      </c>
      <c r="I2031" s="47"/>
    </row>
    <row r="2032" spans="1:9">
      <c r="A2032" s="5" t="s">
        <v>1730</v>
      </c>
      <c r="B2032" s="5"/>
      <c r="C2032" s="47">
        <v>5.5600000000000005</v>
      </c>
      <c r="I2032" s="47"/>
    </row>
    <row r="2033" spans="1:9">
      <c r="A2033" s="5" t="s">
        <v>1731</v>
      </c>
      <c r="B2033" s="5"/>
      <c r="C2033" s="47">
        <v>5.5600000000000005</v>
      </c>
      <c r="I2033" s="47"/>
    </row>
    <row r="2034" spans="1:9">
      <c r="A2034" s="5" t="s">
        <v>1732</v>
      </c>
      <c r="B2034" s="5"/>
      <c r="C2034" s="47">
        <v>2.5367500000000001</v>
      </c>
      <c r="I2034" s="47"/>
    </row>
    <row r="2035" spans="1:9">
      <c r="A2035" s="5" t="s">
        <v>1733</v>
      </c>
      <c r="B2035" s="5"/>
      <c r="C2035" s="47">
        <v>3.4750000000000001</v>
      </c>
      <c r="I2035" s="47"/>
    </row>
    <row r="2036" spans="1:9">
      <c r="A2036" s="5" t="s">
        <v>1733</v>
      </c>
      <c r="B2036" s="5"/>
      <c r="C2036" s="47">
        <v>5.5600000000000005</v>
      </c>
      <c r="I2036" s="47"/>
    </row>
    <row r="2037" spans="1:9">
      <c r="A2037" s="5" t="s">
        <v>1734</v>
      </c>
      <c r="B2037" s="5"/>
      <c r="C2037" s="47">
        <v>11.120000000000001</v>
      </c>
      <c r="I2037" s="47"/>
    </row>
    <row r="2038" spans="1:9">
      <c r="A2038" s="5" t="s">
        <v>1735</v>
      </c>
      <c r="B2038" s="5"/>
      <c r="C2038" s="47">
        <v>9.3825000000000003</v>
      </c>
      <c r="I2038" s="47"/>
    </row>
    <row r="2039" spans="1:9">
      <c r="A2039" s="5" t="s">
        <v>1736</v>
      </c>
      <c r="B2039" s="5"/>
      <c r="C2039" s="47">
        <v>5.1429999999999998</v>
      </c>
      <c r="I2039" s="47"/>
    </row>
    <row r="2040" spans="1:9">
      <c r="A2040" s="5" t="s">
        <v>1736</v>
      </c>
      <c r="B2040" s="5"/>
      <c r="C2040" s="47">
        <v>5.5600000000000005</v>
      </c>
      <c r="I2040" s="47"/>
    </row>
    <row r="2041" spans="1:9">
      <c r="A2041" s="5" t="s">
        <v>1737</v>
      </c>
      <c r="B2041" s="5"/>
      <c r="C2041" s="47">
        <v>21.649250000000002</v>
      </c>
      <c r="I2041" s="47"/>
    </row>
    <row r="2042" spans="1:9">
      <c r="A2042" s="5" t="s">
        <v>1738</v>
      </c>
      <c r="B2042" s="5"/>
      <c r="C2042" s="47">
        <v>5.5600000000000005</v>
      </c>
      <c r="I2042" s="47"/>
    </row>
    <row r="2043" spans="1:9">
      <c r="A2043" s="5" t="s">
        <v>1739</v>
      </c>
      <c r="B2043" s="5"/>
      <c r="C2043" s="47">
        <v>10.286</v>
      </c>
      <c r="I2043" s="47"/>
    </row>
    <row r="2044" spans="1:9">
      <c r="A2044" s="5" t="s">
        <v>1740</v>
      </c>
      <c r="B2044" s="5"/>
      <c r="C2044" s="47">
        <v>4.4480000000000004</v>
      </c>
      <c r="I2044" s="47"/>
    </row>
    <row r="2045" spans="1:9">
      <c r="A2045" s="5" t="s">
        <v>1741</v>
      </c>
      <c r="B2045" s="5"/>
      <c r="C2045" s="47">
        <v>5.5600000000000005</v>
      </c>
      <c r="I2045" s="47"/>
    </row>
    <row r="2046" spans="1:9">
      <c r="A2046" s="5" t="s">
        <v>1742</v>
      </c>
      <c r="B2046" s="5"/>
      <c r="C2046" s="47">
        <v>4.726</v>
      </c>
      <c r="I2046" s="47"/>
    </row>
    <row r="2047" spans="1:9">
      <c r="A2047" s="5" t="s">
        <v>1743</v>
      </c>
      <c r="B2047" s="5"/>
      <c r="C2047" s="47">
        <v>5.3862500000000004</v>
      </c>
      <c r="I2047" s="47"/>
    </row>
    <row r="2048" spans="1:9">
      <c r="A2048" s="5" t="s">
        <v>1744</v>
      </c>
      <c r="B2048" s="5"/>
      <c r="C2048" s="47">
        <v>5.5600000000000005</v>
      </c>
      <c r="I2048" s="47"/>
    </row>
    <row r="2049" spans="1:9">
      <c r="A2049" s="5" t="s">
        <v>1745</v>
      </c>
      <c r="B2049" s="5"/>
      <c r="C2049" s="47">
        <v>5.5600000000000005</v>
      </c>
      <c r="I2049" s="47"/>
    </row>
    <row r="2050" spans="1:9">
      <c r="A2050" s="5" t="s">
        <v>1746</v>
      </c>
      <c r="B2050" s="5"/>
      <c r="C2050" s="47">
        <v>8.8264999999999993</v>
      </c>
      <c r="I2050" s="47"/>
    </row>
    <row r="2051" spans="1:9">
      <c r="A2051" s="5" t="s">
        <v>1746</v>
      </c>
      <c r="B2051" s="5"/>
      <c r="C2051" s="47">
        <v>9.2087500000000002</v>
      </c>
      <c r="I2051" s="47"/>
    </row>
    <row r="2052" spans="1:9">
      <c r="A2052" s="5" t="s">
        <v>1747</v>
      </c>
      <c r="B2052" s="5"/>
      <c r="C2052" s="47">
        <v>5.5600000000000005</v>
      </c>
      <c r="I2052" s="47"/>
    </row>
    <row r="2053" spans="1:9">
      <c r="A2053" s="5" t="s">
        <v>1748</v>
      </c>
      <c r="B2053" s="5"/>
      <c r="C2053" s="47">
        <v>3.30125</v>
      </c>
      <c r="I2053" s="47"/>
    </row>
    <row r="2054" spans="1:9">
      <c r="A2054" s="5" t="s">
        <v>1749</v>
      </c>
      <c r="B2054" s="5"/>
      <c r="C2054" s="47">
        <v>7.2975000000000003</v>
      </c>
      <c r="I2054" s="47"/>
    </row>
    <row r="2055" spans="1:9">
      <c r="A2055" s="5" t="s">
        <v>1750</v>
      </c>
      <c r="B2055" s="5"/>
      <c r="C2055" s="47">
        <v>3.1274999999999999</v>
      </c>
      <c r="I2055" s="47"/>
    </row>
    <row r="2056" spans="1:9">
      <c r="A2056" s="5" t="s">
        <v>1750</v>
      </c>
      <c r="B2056" s="5"/>
      <c r="C2056" s="47">
        <v>4.7607499999999998</v>
      </c>
      <c r="I2056" s="47"/>
    </row>
    <row r="2057" spans="1:9">
      <c r="A2057" s="5" t="s">
        <v>1751</v>
      </c>
      <c r="B2057" s="5"/>
      <c r="C2057" s="47">
        <v>5.5600000000000005</v>
      </c>
      <c r="I2057" s="47"/>
    </row>
    <row r="2058" spans="1:9">
      <c r="A2058" s="5" t="s">
        <v>1751</v>
      </c>
      <c r="B2058" s="5"/>
      <c r="C2058" s="47">
        <v>5.5600000000000005</v>
      </c>
      <c r="I2058" s="47"/>
    </row>
    <row r="2059" spans="1:9">
      <c r="A2059" s="5" t="s">
        <v>1752</v>
      </c>
      <c r="B2059" s="5"/>
      <c r="C2059" s="47">
        <v>3.4750000000000001</v>
      </c>
      <c r="I2059" s="47"/>
    </row>
    <row r="2060" spans="1:9">
      <c r="A2060" s="5" t="s">
        <v>1753</v>
      </c>
      <c r="B2060" s="5"/>
      <c r="C2060" s="47">
        <v>5.5600000000000005</v>
      </c>
      <c r="I2060" s="47"/>
    </row>
    <row r="2061" spans="1:9">
      <c r="A2061" s="5" t="s">
        <v>1754</v>
      </c>
      <c r="B2061" s="5"/>
      <c r="C2061" s="47">
        <v>18.973500000000001</v>
      </c>
      <c r="I2061" s="47"/>
    </row>
    <row r="2062" spans="1:9">
      <c r="A2062" s="5" t="s">
        <v>1755</v>
      </c>
      <c r="B2062" s="5"/>
      <c r="C2062" s="47">
        <v>5.5600000000000005</v>
      </c>
      <c r="I2062" s="47"/>
    </row>
    <row r="2063" spans="1:9">
      <c r="A2063" s="5" t="s">
        <v>1756</v>
      </c>
      <c r="B2063" s="5"/>
      <c r="C2063" s="47">
        <v>2.7800000000000002</v>
      </c>
      <c r="I2063" s="47"/>
    </row>
    <row r="2064" spans="1:9">
      <c r="A2064" s="5" t="s">
        <v>1756</v>
      </c>
      <c r="B2064" s="5"/>
      <c r="C2064" s="47">
        <v>8.3747500000000006</v>
      </c>
      <c r="I2064" s="47"/>
    </row>
    <row r="2065" spans="1:9">
      <c r="A2065" s="5" t="s">
        <v>1757</v>
      </c>
      <c r="B2065" s="5"/>
      <c r="C2065" s="47">
        <v>2.085</v>
      </c>
      <c r="I2065" s="47"/>
    </row>
    <row r="2066" spans="1:9">
      <c r="A2066" s="5" t="s">
        <v>1758</v>
      </c>
      <c r="B2066" s="5"/>
      <c r="C2066" s="47">
        <v>5.5600000000000005</v>
      </c>
      <c r="I2066" s="47"/>
    </row>
    <row r="2067" spans="1:9">
      <c r="A2067" s="5" t="s">
        <v>1759</v>
      </c>
      <c r="B2067" s="5"/>
      <c r="C2067" s="47">
        <v>16.054500000000001</v>
      </c>
      <c r="I2067" s="47"/>
    </row>
    <row r="2068" spans="1:9">
      <c r="A2068" s="5" t="s">
        <v>1760</v>
      </c>
      <c r="B2068" s="5"/>
      <c r="C2068" s="47">
        <v>3.4750000000000001</v>
      </c>
      <c r="I2068" s="47"/>
    </row>
    <row r="2069" spans="1:9">
      <c r="A2069" s="5" t="s">
        <v>1761</v>
      </c>
      <c r="B2069" s="5"/>
      <c r="C2069" s="47">
        <v>7.2627500000000005</v>
      </c>
      <c r="I2069" s="47"/>
    </row>
    <row r="2070" spans="1:9">
      <c r="A2070" s="5" t="s">
        <v>1762</v>
      </c>
      <c r="B2070" s="5"/>
      <c r="C2070" s="47">
        <v>3.4750000000000001</v>
      </c>
      <c r="I2070" s="47"/>
    </row>
    <row r="2071" spans="1:9">
      <c r="A2071" s="5" t="s">
        <v>1763</v>
      </c>
      <c r="B2071" s="5"/>
      <c r="C2071" s="47">
        <v>5.5600000000000005</v>
      </c>
      <c r="I2071" s="47"/>
    </row>
    <row r="2072" spans="1:9">
      <c r="A2072" s="5" t="s">
        <v>1764</v>
      </c>
      <c r="B2072" s="5"/>
      <c r="C2072" s="47">
        <v>5.10825</v>
      </c>
      <c r="I2072" s="47"/>
    </row>
    <row r="2073" spans="1:9">
      <c r="A2073" s="5" t="s">
        <v>1765</v>
      </c>
      <c r="B2073" s="5"/>
      <c r="C2073" s="47">
        <v>5.1429999999999998</v>
      </c>
      <c r="I2073" s="47"/>
    </row>
    <row r="2074" spans="1:9">
      <c r="A2074" s="5" t="s">
        <v>1765</v>
      </c>
      <c r="B2074" s="5"/>
      <c r="C2074" s="47">
        <v>5.5600000000000005</v>
      </c>
      <c r="I2074" s="47"/>
    </row>
    <row r="2075" spans="1:9">
      <c r="A2075" s="5" t="s">
        <v>1766</v>
      </c>
      <c r="B2075" s="5"/>
      <c r="C2075" s="47">
        <v>6.42875</v>
      </c>
      <c r="I2075" s="47"/>
    </row>
    <row r="2076" spans="1:9">
      <c r="A2076" s="5" t="s">
        <v>1767</v>
      </c>
      <c r="B2076" s="5"/>
      <c r="C2076" s="47">
        <v>5.0525600000000006</v>
      </c>
      <c r="I2076" s="47"/>
    </row>
    <row r="2077" spans="1:9">
      <c r="A2077" s="5" t="s">
        <v>1768</v>
      </c>
      <c r="B2077" s="5"/>
      <c r="C2077" s="47">
        <v>5.5600000000000005</v>
      </c>
      <c r="I2077" s="47"/>
    </row>
    <row r="2078" spans="1:9">
      <c r="A2078" s="5" t="s">
        <v>1769</v>
      </c>
      <c r="B2078" s="5"/>
      <c r="C2078" s="47">
        <v>2.8494999999999999</v>
      </c>
      <c r="I2078" s="47"/>
    </row>
    <row r="2079" spans="1:9">
      <c r="A2079" s="5" t="s">
        <v>1770</v>
      </c>
      <c r="B2079" s="5"/>
      <c r="C2079" s="47">
        <v>3.4055</v>
      </c>
      <c r="I2079" s="47"/>
    </row>
    <row r="2080" spans="1:9">
      <c r="A2080" s="5" t="s">
        <v>1771</v>
      </c>
      <c r="B2080" s="5"/>
      <c r="C2080" s="47">
        <v>5.5600000000000005</v>
      </c>
      <c r="I2080" s="47"/>
    </row>
    <row r="2081" spans="1:9">
      <c r="A2081" s="5" t="s">
        <v>1772</v>
      </c>
      <c r="B2081" s="5"/>
      <c r="C2081" s="47">
        <v>2.5714999999999999</v>
      </c>
      <c r="I2081" s="47"/>
    </row>
    <row r="2082" spans="1:9">
      <c r="A2082" s="5" t="s">
        <v>1772</v>
      </c>
      <c r="B2082" s="5"/>
      <c r="C2082" s="47">
        <v>9.0002499999999994</v>
      </c>
      <c r="I2082" s="47"/>
    </row>
    <row r="2083" spans="1:9">
      <c r="A2083" s="5" t="s">
        <v>1772</v>
      </c>
      <c r="B2083" s="5"/>
      <c r="C2083" s="47">
        <v>9.2080000000000002</v>
      </c>
      <c r="I2083" s="47"/>
    </row>
    <row r="2084" spans="1:9">
      <c r="A2084" s="5" t="s">
        <v>1773</v>
      </c>
      <c r="B2084" s="5"/>
      <c r="C2084" s="47">
        <v>10.11225</v>
      </c>
      <c r="I2084" s="47"/>
    </row>
    <row r="2085" spans="1:9">
      <c r="A2085" s="5" t="s">
        <v>1774</v>
      </c>
      <c r="B2085" s="5"/>
      <c r="C2085" s="47">
        <v>0.69500000000000006</v>
      </c>
      <c r="I2085" s="47"/>
    </row>
    <row r="2086" spans="1:9">
      <c r="A2086" s="5" t="s">
        <v>1775</v>
      </c>
      <c r="B2086" s="5"/>
      <c r="C2086" s="47">
        <v>11.120000000000001</v>
      </c>
      <c r="I2086" s="47"/>
    </row>
    <row r="2087" spans="1:9">
      <c r="A2087" s="5" t="s">
        <v>1776</v>
      </c>
      <c r="B2087" s="5"/>
      <c r="C2087" s="47">
        <v>4.6565000000000003</v>
      </c>
      <c r="I2087" s="47"/>
    </row>
    <row r="2088" spans="1:9">
      <c r="A2088" s="5" t="s">
        <v>1777</v>
      </c>
      <c r="B2088" s="5"/>
      <c r="C2088" s="47">
        <v>3.8225000000000002</v>
      </c>
      <c r="I2088" s="47"/>
    </row>
    <row r="2089" spans="1:9">
      <c r="A2089" s="5" t="s">
        <v>1778</v>
      </c>
      <c r="B2089" s="5"/>
      <c r="C2089" s="47">
        <v>14.942500000000001</v>
      </c>
      <c r="I2089" s="47"/>
    </row>
    <row r="2090" spans="1:9">
      <c r="A2090" s="5" t="s">
        <v>1779</v>
      </c>
      <c r="B2090" s="5"/>
      <c r="C2090" s="47">
        <v>3.9962500000000003</v>
      </c>
      <c r="I2090" s="47"/>
    </row>
    <row r="2091" spans="1:9">
      <c r="A2091" s="5" t="s">
        <v>1780</v>
      </c>
      <c r="B2091" s="5"/>
      <c r="C2091" s="47">
        <v>11.120000000000001</v>
      </c>
      <c r="I2091" s="47"/>
    </row>
    <row r="2092" spans="1:9">
      <c r="A2092" s="5" t="s">
        <v>1781</v>
      </c>
      <c r="B2092" s="5"/>
      <c r="C2092" s="47">
        <v>2.7800000000000002</v>
      </c>
      <c r="I2092" s="47"/>
    </row>
    <row r="2093" spans="1:9">
      <c r="A2093" s="5" t="s">
        <v>1782</v>
      </c>
      <c r="B2093" s="5"/>
      <c r="C2093" s="47">
        <v>2.919</v>
      </c>
      <c r="I2093" s="47"/>
    </row>
    <row r="2094" spans="1:9">
      <c r="A2094" s="5" t="s">
        <v>1783</v>
      </c>
      <c r="B2094" s="5"/>
      <c r="C2094" s="47">
        <v>2.641</v>
      </c>
      <c r="I2094" s="47"/>
    </row>
    <row r="2095" spans="1:9">
      <c r="A2095" s="5" t="s">
        <v>1783</v>
      </c>
      <c r="B2095" s="5"/>
      <c r="C2095" s="47">
        <v>8.8264999999999993</v>
      </c>
      <c r="I2095" s="47"/>
    </row>
    <row r="2096" spans="1:9">
      <c r="A2096" s="5" t="s">
        <v>1784</v>
      </c>
      <c r="B2096" s="5"/>
      <c r="C2096" s="47">
        <v>8.9307499999999997</v>
      </c>
      <c r="I2096" s="47"/>
    </row>
    <row r="2097" spans="1:9">
      <c r="A2097" s="5" t="s">
        <v>1785</v>
      </c>
      <c r="B2097" s="5"/>
      <c r="C2097" s="47">
        <v>9.417250000000001</v>
      </c>
      <c r="I2097" s="47"/>
    </row>
    <row r="2098" spans="1:9">
      <c r="A2098" s="5" t="s">
        <v>1786</v>
      </c>
      <c r="B2098" s="5"/>
      <c r="C2098" s="47">
        <v>5.5600000000000005</v>
      </c>
      <c r="I2098" s="47"/>
    </row>
    <row r="2099" spans="1:9">
      <c r="A2099" s="5" t="s">
        <v>1786</v>
      </c>
      <c r="B2099" s="5"/>
      <c r="C2099" s="47">
        <v>6.0117500000000001</v>
      </c>
      <c r="I2099" s="47"/>
    </row>
    <row r="2100" spans="1:9">
      <c r="A2100" s="5" t="s">
        <v>1787</v>
      </c>
      <c r="B2100" s="5"/>
      <c r="C2100" s="47">
        <v>5.5600000000000005</v>
      </c>
      <c r="I2100" s="47"/>
    </row>
    <row r="2101" spans="1:9">
      <c r="A2101" s="5" t="s">
        <v>1788</v>
      </c>
      <c r="B2101" s="5"/>
      <c r="C2101" s="47">
        <v>2.6757499999999999</v>
      </c>
      <c r="I2101" s="47"/>
    </row>
    <row r="2102" spans="1:9">
      <c r="A2102" s="5" t="s">
        <v>1789</v>
      </c>
      <c r="B2102" s="5"/>
      <c r="C2102" s="47">
        <v>3.6139999999999999</v>
      </c>
      <c r="I2102" s="47"/>
    </row>
    <row r="2103" spans="1:9">
      <c r="A2103" s="5" t="s">
        <v>1789</v>
      </c>
      <c r="B2103" s="5"/>
      <c r="C2103" s="47">
        <v>11.293750000000001</v>
      </c>
      <c r="I2103" s="47"/>
    </row>
    <row r="2104" spans="1:9">
      <c r="A2104" s="5" t="s">
        <v>1790</v>
      </c>
      <c r="B2104" s="5"/>
      <c r="C2104" s="47">
        <v>9.0002499999999994</v>
      </c>
      <c r="I2104" s="47"/>
    </row>
    <row r="2105" spans="1:9">
      <c r="A2105" s="5" t="s">
        <v>1791</v>
      </c>
      <c r="B2105" s="5"/>
      <c r="C2105" s="47">
        <v>5.5600000000000005</v>
      </c>
      <c r="I2105" s="47"/>
    </row>
    <row r="2106" spans="1:9">
      <c r="A2106" s="5" t="s">
        <v>1792</v>
      </c>
      <c r="B2106" s="5"/>
      <c r="C2106" s="47">
        <v>4.4480000000000004</v>
      </c>
      <c r="I2106" s="47"/>
    </row>
    <row r="2107" spans="1:9">
      <c r="A2107" s="5" t="s">
        <v>1793</v>
      </c>
      <c r="B2107" s="5"/>
      <c r="C2107" s="47">
        <v>5.5600000000000005</v>
      </c>
      <c r="I2107" s="47"/>
    </row>
    <row r="2108" spans="1:9">
      <c r="A2108" s="5" t="s">
        <v>1794</v>
      </c>
      <c r="B2108" s="5"/>
      <c r="C2108" s="47">
        <v>5.5600000000000005</v>
      </c>
      <c r="I2108" s="47"/>
    </row>
    <row r="2109" spans="1:9">
      <c r="A2109" s="5" t="s">
        <v>1794</v>
      </c>
      <c r="B2109" s="5"/>
      <c r="C2109" s="47">
        <v>5.5600000000000005</v>
      </c>
      <c r="I2109" s="47"/>
    </row>
    <row r="2110" spans="1:9">
      <c r="A2110" s="5" t="s">
        <v>1795</v>
      </c>
      <c r="B2110" s="5"/>
      <c r="C2110" s="47">
        <v>9.9732500000000002</v>
      </c>
      <c r="I2110" s="47"/>
    </row>
    <row r="2111" spans="1:9">
      <c r="A2111" s="5" t="s">
        <v>1796</v>
      </c>
      <c r="B2111" s="5"/>
      <c r="C2111" s="47">
        <v>8.0272500000000004</v>
      </c>
      <c r="I2111" s="47"/>
    </row>
    <row r="2112" spans="1:9">
      <c r="A2112" s="5" t="s">
        <v>1797</v>
      </c>
      <c r="B2112" s="5"/>
      <c r="C2112" s="47">
        <v>5.5600000000000005</v>
      </c>
      <c r="I2112" s="47"/>
    </row>
    <row r="2113" spans="1:9">
      <c r="A2113" s="5" t="s">
        <v>1798</v>
      </c>
      <c r="B2113" s="5"/>
      <c r="C2113" s="47">
        <v>5.5600000000000005</v>
      </c>
      <c r="I2113" s="47"/>
    </row>
    <row r="2114" spans="1:9">
      <c r="A2114" s="5" t="s">
        <v>1799</v>
      </c>
      <c r="B2114" s="5"/>
      <c r="C2114" s="47">
        <v>9.0002499999999994</v>
      </c>
      <c r="I2114" s="47"/>
    </row>
    <row r="2115" spans="1:9">
      <c r="A2115" s="5" t="s">
        <v>1800</v>
      </c>
      <c r="B2115" s="5"/>
      <c r="C2115" s="47">
        <v>2.7800000000000002</v>
      </c>
      <c r="I2115" s="47"/>
    </row>
    <row r="2116" spans="1:9">
      <c r="A2116" s="5" t="s">
        <v>1801</v>
      </c>
      <c r="B2116" s="5"/>
      <c r="C2116" s="47">
        <v>9.0350000000000001</v>
      </c>
      <c r="I2116" s="47"/>
    </row>
    <row r="2117" spans="1:9">
      <c r="A2117" s="5" t="s">
        <v>1802</v>
      </c>
      <c r="B2117" s="5"/>
      <c r="C2117" s="47">
        <v>9.8689999999999998</v>
      </c>
      <c r="I2117" s="47"/>
    </row>
    <row r="2118" spans="1:9">
      <c r="A2118" s="5" t="s">
        <v>1803</v>
      </c>
      <c r="B2118" s="5"/>
      <c r="C2118" s="47">
        <v>9.0002499999999994</v>
      </c>
      <c r="I2118" s="47"/>
    </row>
    <row r="2119" spans="1:9">
      <c r="A2119" s="5" t="s">
        <v>1804</v>
      </c>
      <c r="B2119" s="5"/>
      <c r="C2119" s="47">
        <v>10.2165</v>
      </c>
      <c r="I2119" s="47"/>
    </row>
    <row r="2120" spans="1:9">
      <c r="A2120" s="5" t="s">
        <v>1805</v>
      </c>
      <c r="B2120" s="5"/>
      <c r="C2120" s="47">
        <v>4.726</v>
      </c>
      <c r="I2120" s="47"/>
    </row>
    <row r="2121" spans="1:9">
      <c r="A2121" s="5" t="s">
        <v>1806</v>
      </c>
      <c r="B2121" s="5"/>
      <c r="C2121" s="47">
        <v>3.4402500000000003</v>
      </c>
      <c r="I2121" s="47"/>
    </row>
    <row r="2122" spans="1:9">
      <c r="A2122" s="5" t="s">
        <v>1807</v>
      </c>
      <c r="B2122" s="5"/>
      <c r="C2122" s="47">
        <v>5.5600000000000005</v>
      </c>
      <c r="I2122" s="47"/>
    </row>
    <row r="2123" spans="1:9">
      <c r="A2123" s="5" t="s">
        <v>1808</v>
      </c>
      <c r="B2123" s="5"/>
      <c r="C2123" s="47">
        <v>5.5600000000000005</v>
      </c>
      <c r="I2123" s="47"/>
    </row>
    <row r="2124" spans="1:9">
      <c r="A2124" s="5" t="s">
        <v>1809</v>
      </c>
      <c r="B2124" s="5"/>
      <c r="C2124" s="47">
        <v>3.3359999999999999</v>
      </c>
      <c r="I2124" s="47"/>
    </row>
    <row r="2125" spans="1:9">
      <c r="A2125" s="5" t="s">
        <v>1810</v>
      </c>
      <c r="B2125" s="5"/>
      <c r="C2125" s="47">
        <v>2.4E-2</v>
      </c>
      <c r="I2125" s="47"/>
    </row>
    <row r="2126" spans="1:9">
      <c r="A2126" s="5" t="s">
        <v>1811</v>
      </c>
      <c r="B2126" s="5"/>
      <c r="C2126" s="47">
        <v>3.4750000000000001</v>
      </c>
      <c r="I2126" s="47"/>
    </row>
    <row r="2127" spans="1:9">
      <c r="A2127" s="5" t="s">
        <v>1811</v>
      </c>
      <c r="B2127" s="5"/>
      <c r="C2127" s="47">
        <v>5.5600000000000005</v>
      </c>
      <c r="I2127" s="47"/>
    </row>
    <row r="2128" spans="1:9">
      <c r="A2128" s="5" t="s">
        <v>1812</v>
      </c>
      <c r="B2128" s="5"/>
      <c r="C2128" s="47">
        <v>1.8069999999999999</v>
      </c>
      <c r="I2128" s="47"/>
    </row>
    <row r="2129" spans="1:9">
      <c r="A2129" s="5" t="s">
        <v>1813</v>
      </c>
      <c r="B2129" s="5"/>
      <c r="C2129" s="47">
        <v>3.8225000000000002</v>
      </c>
      <c r="I2129" s="47"/>
    </row>
    <row r="2130" spans="1:9">
      <c r="A2130" s="5" t="s">
        <v>1814</v>
      </c>
      <c r="B2130" s="5"/>
      <c r="C2130" s="47">
        <v>7.2975000000000003</v>
      </c>
      <c r="I2130" s="47"/>
    </row>
    <row r="2131" spans="1:9">
      <c r="A2131" s="5" t="s">
        <v>1815</v>
      </c>
      <c r="B2131" s="5"/>
      <c r="C2131" s="47">
        <v>4.6565000000000003</v>
      </c>
      <c r="I2131" s="47"/>
    </row>
    <row r="2132" spans="1:9">
      <c r="A2132" s="5" t="s">
        <v>1816</v>
      </c>
      <c r="B2132" s="5"/>
      <c r="C2132" s="47">
        <v>5.5600000000000005</v>
      </c>
      <c r="I2132" s="47"/>
    </row>
    <row r="2133" spans="1:9">
      <c r="A2133" s="5" t="s">
        <v>1817</v>
      </c>
      <c r="B2133" s="5"/>
      <c r="C2133" s="47">
        <v>5.5600000000000005</v>
      </c>
      <c r="I2133" s="47"/>
    </row>
    <row r="2134" spans="1:9">
      <c r="A2134" s="5" t="s">
        <v>1818</v>
      </c>
      <c r="B2134" s="5"/>
      <c r="C2134" s="47">
        <v>4.726</v>
      </c>
      <c r="I2134" s="47"/>
    </row>
    <row r="2135" spans="1:9">
      <c r="A2135" s="5" t="s">
        <v>1819</v>
      </c>
      <c r="B2135" s="5"/>
      <c r="C2135" s="47">
        <v>4.726</v>
      </c>
      <c r="I2135" s="47"/>
    </row>
    <row r="2136" spans="1:9">
      <c r="A2136" s="5" t="s">
        <v>1820</v>
      </c>
      <c r="B2136" s="5"/>
      <c r="C2136" s="47">
        <v>10.286</v>
      </c>
      <c r="I2136" s="47"/>
    </row>
    <row r="2137" spans="1:9">
      <c r="A2137" s="5" t="s">
        <v>1821</v>
      </c>
      <c r="B2137" s="5"/>
      <c r="C2137" s="47">
        <v>5.5600000000000005</v>
      </c>
      <c r="I2137" s="47"/>
    </row>
    <row r="2138" spans="1:9">
      <c r="A2138" s="5" t="s">
        <v>1822</v>
      </c>
      <c r="B2138" s="5"/>
      <c r="C2138" s="47">
        <v>5.8380000000000001</v>
      </c>
      <c r="I2138" s="47"/>
    </row>
    <row r="2139" spans="1:9">
      <c r="A2139" s="5" t="s">
        <v>1823</v>
      </c>
      <c r="B2139" s="5"/>
      <c r="C2139" s="47">
        <v>3.30125</v>
      </c>
      <c r="I2139" s="47"/>
    </row>
    <row r="2140" spans="1:9">
      <c r="A2140" s="5" t="s">
        <v>1824</v>
      </c>
      <c r="B2140" s="5"/>
      <c r="C2140" s="47">
        <v>3.3359999999999999</v>
      </c>
      <c r="I2140" s="47"/>
    </row>
    <row r="2141" spans="1:9">
      <c r="A2141" s="5" t="s">
        <v>1825</v>
      </c>
      <c r="B2141" s="5"/>
      <c r="C2141" s="47">
        <v>0.85440000000000005</v>
      </c>
      <c r="I2141" s="47"/>
    </row>
    <row r="2142" spans="1:9">
      <c r="A2142" s="5" t="s">
        <v>1826</v>
      </c>
      <c r="B2142" s="5"/>
      <c r="C2142" s="47">
        <v>5.5600000000000005</v>
      </c>
      <c r="I2142" s="47"/>
    </row>
    <row r="2143" spans="1:9">
      <c r="A2143" s="5" t="s">
        <v>1827</v>
      </c>
      <c r="B2143" s="5"/>
      <c r="C2143" s="47">
        <v>10.286</v>
      </c>
      <c r="I2143" s="47"/>
    </row>
    <row r="2144" spans="1:9">
      <c r="A2144" s="5" t="s">
        <v>1828</v>
      </c>
      <c r="B2144" s="5"/>
      <c r="C2144" s="47">
        <v>2.4672499999999999</v>
      </c>
      <c r="I2144" s="47"/>
    </row>
    <row r="2145" spans="1:9">
      <c r="A2145" s="5" t="s">
        <v>1829</v>
      </c>
      <c r="B2145" s="5"/>
      <c r="C2145" s="47">
        <v>3.30125</v>
      </c>
      <c r="I2145" s="47"/>
    </row>
    <row r="2146" spans="1:9">
      <c r="A2146" s="5" t="s">
        <v>1830</v>
      </c>
      <c r="B2146" s="5"/>
      <c r="C2146" s="47">
        <v>7.74925</v>
      </c>
      <c r="I2146" s="47"/>
    </row>
    <row r="2147" spans="1:9">
      <c r="A2147" s="5" t="s">
        <v>1831</v>
      </c>
      <c r="B2147" s="5"/>
      <c r="C2147" s="47">
        <v>5.5600000000000005</v>
      </c>
      <c r="I2147" s="47"/>
    </row>
    <row r="2148" spans="1:9">
      <c r="A2148" s="5" t="s">
        <v>1832</v>
      </c>
      <c r="B2148" s="5"/>
      <c r="C2148" s="47">
        <v>10.286</v>
      </c>
      <c r="I2148" s="47"/>
    </row>
    <row r="2149" spans="1:9">
      <c r="A2149" s="5" t="s">
        <v>1833</v>
      </c>
      <c r="B2149" s="5"/>
      <c r="C2149" s="47">
        <v>11.398</v>
      </c>
      <c r="I2149" s="47"/>
    </row>
    <row r="2150" spans="1:9">
      <c r="A2150" s="5" t="s">
        <v>1834</v>
      </c>
      <c r="B2150" s="5"/>
      <c r="C2150" s="47">
        <v>5.5600000000000005</v>
      </c>
      <c r="I2150" s="47"/>
    </row>
    <row r="2151" spans="1:9">
      <c r="A2151" s="5" t="s">
        <v>1835</v>
      </c>
      <c r="B2151" s="5"/>
      <c r="C2151" s="47">
        <v>5.5600000000000005</v>
      </c>
      <c r="I2151" s="47"/>
    </row>
    <row r="2152" spans="1:9">
      <c r="A2152" s="5" t="s">
        <v>1836</v>
      </c>
      <c r="B2152" s="5"/>
      <c r="C2152" s="47">
        <v>3.4750000000000001</v>
      </c>
      <c r="I2152" s="47"/>
    </row>
    <row r="2153" spans="1:9">
      <c r="A2153" s="5" t="s">
        <v>1837</v>
      </c>
      <c r="B2153" s="5"/>
      <c r="C2153" s="47">
        <v>2.085</v>
      </c>
      <c r="I2153" s="47"/>
    </row>
    <row r="2154" spans="1:9">
      <c r="A2154" s="5" t="s">
        <v>1838</v>
      </c>
      <c r="B2154" s="5"/>
      <c r="C2154" s="47">
        <v>3.3707500000000001</v>
      </c>
      <c r="I2154" s="47"/>
    </row>
    <row r="2155" spans="1:9">
      <c r="A2155" s="5" t="s">
        <v>1839</v>
      </c>
      <c r="B2155" s="5"/>
      <c r="C2155" s="47">
        <v>8.0619999999999994</v>
      </c>
      <c r="I2155" s="47"/>
    </row>
    <row r="2156" spans="1:9">
      <c r="A2156" s="5" t="s">
        <v>1840</v>
      </c>
      <c r="B2156" s="5"/>
      <c r="C2156" s="47">
        <v>9.0002499999999994</v>
      </c>
      <c r="I2156" s="47"/>
    </row>
    <row r="2157" spans="1:9">
      <c r="A2157" s="5" t="s">
        <v>1841</v>
      </c>
      <c r="B2157" s="5"/>
      <c r="C2157" s="47">
        <v>5.5600000000000005</v>
      </c>
      <c r="I2157" s="47"/>
    </row>
    <row r="2158" spans="1:9">
      <c r="A2158" s="5" t="s">
        <v>1842</v>
      </c>
      <c r="B2158" s="5"/>
      <c r="C2158" s="47">
        <v>3.3359999999999999</v>
      </c>
      <c r="I2158" s="47"/>
    </row>
    <row r="2159" spans="1:9">
      <c r="A2159" s="5" t="s">
        <v>1843</v>
      </c>
      <c r="B2159" s="5"/>
      <c r="C2159" s="47">
        <v>11.120000000000001</v>
      </c>
      <c r="I2159" s="47"/>
    </row>
    <row r="2160" spans="1:9">
      <c r="A2160" s="5" t="s">
        <v>1844</v>
      </c>
      <c r="B2160" s="5"/>
      <c r="C2160" s="47">
        <v>5.0735000000000001</v>
      </c>
      <c r="I2160" s="47"/>
    </row>
    <row r="2161" spans="1:9">
      <c r="A2161" s="5" t="s">
        <v>1845</v>
      </c>
      <c r="B2161" s="5"/>
      <c r="C2161" s="47">
        <v>2.6757499999999999</v>
      </c>
      <c r="I2161" s="47"/>
    </row>
    <row r="2162" spans="1:9">
      <c r="A2162" s="5" t="s">
        <v>1845</v>
      </c>
      <c r="B2162" s="5"/>
      <c r="C2162" s="47">
        <v>11.120000000000001</v>
      </c>
      <c r="I2162" s="47"/>
    </row>
    <row r="2163" spans="1:9">
      <c r="A2163" s="5" t="s">
        <v>1846</v>
      </c>
      <c r="B2163" s="5"/>
      <c r="C2163" s="47">
        <v>11.293750000000001</v>
      </c>
      <c r="I2163" s="47"/>
    </row>
    <row r="2164" spans="1:9">
      <c r="A2164" s="5" t="s">
        <v>1847</v>
      </c>
      <c r="B2164" s="5"/>
      <c r="C2164" s="47">
        <v>5.5600000000000005</v>
      </c>
      <c r="I2164" s="47"/>
    </row>
    <row r="2165" spans="1:9">
      <c r="A2165" s="5" t="s">
        <v>1848</v>
      </c>
      <c r="B2165" s="5"/>
      <c r="C2165" s="47">
        <v>3.8225000000000002</v>
      </c>
      <c r="I2165" s="47"/>
    </row>
    <row r="2166" spans="1:9">
      <c r="A2166" s="5" t="s">
        <v>1849</v>
      </c>
      <c r="B2166" s="5"/>
      <c r="C2166" s="47">
        <v>3.3707500000000001</v>
      </c>
      <c r="I2166" s="47"/>
    </row>
    <row r="2167" spans="1:9">
      <c r="A2167" s="5" t="s">
        <v>1850</v>
      </c>
      <c r="B2167" s="5"/>
      <c r="C2167" s="47">
        <v>6.8457499999999998</v>
      </c>
      <c r="I2167" s="47"/>
    </row>
    <row r="2168" spans="1:9">
      <c r="A2168" s="5" t="s">
        <v>1851</v>
      </c>
      <c r="B2168" s="5"/>
      <c r="C2168" s="47">
        <v>5.5600000000000005</v>
      </c>
      <c r="I2168" s="47"/>
    </row>
    <row r="2169" spans="1:9">
      <c r="A2169" s="5" t="s">
        <v>1852</v>
      </c>
      <c r="B2169" s="5"/>
      <c r="C2169" s="47">
        <v>4.726</v>
      </c>
      <c r="I2169" s="47"/>
    </row>
    <row r="2170" spans="1:9">
      <c r="A2170" s="5" t="s">
        <v>1853</v>
      </c>
      <c r="B2170" s="5"/>
      <c r="C2170" s="47">
        <v>7.2975000000000003</v>
      </c>
      <c r="I2170" s="47"/>
    </row>
    <row r="2171" spans="1:9">
      <c r="A2171" s="5" t="s">
        <v>1854</v>
      </c>
      <c r="B2171" s="5"/>
      <c r="C2171" s="47">
        <v>9.417250000000001</v>
      </c>
      <c r="I2171" s="47"/>
    </row>
    <row r="2172" spans="1:9">
      <c r="A2172" s="5" t="s">
        <v>1855</v>
      </c>
      <c r="B2172" s="5"/>
      <c r="C2172" s="47">
        <v>8.2357499999999995</v>
      </c>
      <c r="I2172" s="47"/>
    </row>
    <row r="2173" spans="1:9">
      <c r="A2173" s="5" t="s">
        <v>1856</v>
      </c>
      <c r="B2173" s="5"/>
      <c r="C2173" s="47">
        <v>3.3359999999999999</v>
      </c>
      <c r="I2173" s="47"/>
    </row>
    <row r="2174" spans="1:9">
      <c r="A2174" s="5" t="s">
        <v>1857</v>
      </c>
      <c r="B2174" s="5"/>
      <c r="C2174" s="47">
        <v>4.726</v>
      </c>
      <c r="I2174" s="47"/>
    </row>
    <row r="2175" spans="1:9">
      <c r="A2175" s="5" t="s">
        <v>1858</v>
      </c>
      <c r="B2175" s="5"/>
      <c r="C2175" s="47">
        <v>14.21275</v>
      </c>
      <c r="I2175" s="47"/>
    </row>
    <row r="2176" spans="1:9">
      <c r="A2176" s="5" t="s">
        <v>1859</v>
      </c>
      <c r="B2176" s="5"/>
      <c r="C2176" s="47">
        <v>2.9537499999999999</v>
      </c>
      <c r="I2176" s="47"/>
    </row>
    <row r="2177" spans="1:9">
      <c r="A2177" s="5" t="s">
        <v>1860</v>
      </c>
      <c r="B2177" s="5"/>
      <c r="C2177" s="47">
        <v>18.730250000000002</v>
      </c>
      <c r="I2177" s="47"/>
    </row>
    <row r="2178" spans="1:9">
      <c r="A2178" s="5" t="s">
        <v>1861</v>
      </c>
      <c r="B2178" s="5"/>
      <c r="C2178" s="47">
        <v>5.5600000000000005</v>
      </c>
      <c r="I2178" s="47"/>
    </row>
    <row r="2179" spans="1:9">
      <c r="A2179" s="5" t="s">
        <v>1862</v>
      </c>
      <c r="B2179" s="5"/>
      <c r="C2179" s="47">
        <v>5.5600000000000005</v>
      </c>
      <c r="I2179" s="47"/>
    </row>
    <row r="2180" spans="1:9">
      <c r="A2180" s="5" t="s">
        <v>1863</v>
      </c>
      <c r="B2180" s="5"/>
      <c r="C2180" s="47">
        <v>11.120000000000001</v>
      </c>
      <c r="I2180" s="47"/>
    </row>
    <row r="2181" spans="1:9">
      <c r="A2181" s="5" t="s">
        <v>1864</v>
      </c>
      <c r="B2181" s="5"/>
      <c r="C2181" s="47">
        <v>2.6062500000000002</v>
      </c>
      <c r="I2181" s="47"/>
    </row>
    <row r="2182" spans="1:9">
      <c r="A2182" s="5" t="s">
        <v>1865</v>
      </c>
      <c r="B2182" s="5"/>
      <c r="C2182" s="47">
        <v>4.726</v>
      </c>
      <c r="I2182" s="47"/>
    </row>
    <row r="2183" spans="1:9">
      <c r="A2183" s="5" t="s">
        <v>1866</v>
      </c>
      <c r="B2183" s="5"/>
      <c r="C2183" s="47">
        <v>16.68</v>
      </c>
      <c r="I2183" s="47"/>
    </row>
    <row r="2184" spans="1:9">
      <c r="A2184" s="5" t="s">
        <v>1867</v>
      </c>
      <c r="B2184" s="5"/>
      <c r="C2184" s="47">
        <v>4.726</v>
      </c>
      <c r="I2184" s="47"/>
    </row>
    <row r="2185" spans="1:9">
      <c r="A2185" s="5" t="s">
        <v>1868</v>
      </c>
      <c r="B2185" s="5"/>
      <c r="C2185" s="47">
        <v>5.5600000000000005</v>
      </c>
      <c r="I2185" s="47"/>
    </row>
    <row r="2186" spans="1:9">
      <c r="A2186" s="5" t="s">
        <v>1869</v>
      </c>
      <c r="B2186" s="5"/>
      <c r="C2186" s="47">
        <v>2.5714999999999999</v>
      </c>
      <c r="I2186" s="47"/>
    </row>
    <row r="2187" spans="1:9">
      <c r="A2187" s="5" t="s">
        <v>1870</v>
      </c>
      <c r="B2187" s="5"/>
      <c r="C2187" s="47">
        <v>2.8147500000000001</v>
      </c>
      <c r="I2187" s="47"/>
    </row>
    <row r="2188" spans="1:9">
      <c r="A2188" s="5" t="s">
        <v>1871</v>
      </c>
      <c r="B2188" s="5"/>
      <c r="C2188" s="47">
        <v>3.8919999999999999</v>
      </c>
      <c r="I2188" s="47"/>
    </row>
    <row r="2189" spans="1:9">
      <c r="A2189" s="5" t="s">
        <v>1872</v>
      </c>
      <c r="B2189" s="5"/>
      <c r="C2189" s="47">
        <v>5.5600000000000005</v>
      </c>
      <c r="I2189" s="47"/>
    </row>
    <row r="2190" spans="1:9">
      <c r="A2190" s="5" t="s">
        <v>1873</v>
      </c>
      <c r="B2190" s="5"/>
      <c r="C2190" s="47">
        <v>5.0735000000000001</v>
      </c>
      <c r="I2190" s="47"/>
    </row>
    <row r="2191" spans="1:9">
      <c r="A2191" s="5" t="s">
        <v>1874</v>
      </c>
      <c r="B2191" s="5"/>
      <c r="C2191" s="47">
        <v>5.5600000000000005</v>
      </c>
      <c r="I2191" s="47"/>
    </row>
    <row r="2192" spans="1:9">
      <c r="A2192" s="5" t="s">
        <v>1875</v>
      </c>
      <c r="B2192" s="5"/>
      <c r="C2192" s="47">
        <v>5.10825</v>
      </c>
      <c r="I2192" s="47"/>
    </row>
    <row r="2193" spans="1:9">
      <c r="A2193" s="5" t="s">
        <v>1876</v>
      </c>
      <c r="B2193" s="5"/>
      <c r="C2193" s="47">
        <v>11.120000000000001</v>
      </c>
      <c r="I2193" s="47"/>
    </row>
    <row r="2194" spans="1:9">
      <c r="A2194" s="5" t="s">
        <v>1877</v>
      </c>
      <c r="B2194" s="5"/>
      <c r="C2194" s="47">
        <v>5.5600000000000005</v>
      </c>
      <c r="I2194" s="47"/>
    </row>
    <row r="2195" spans="1:9">
      <c r="A2195" s="5" t="s">
        <v>1878</v>
      </c>
      <c r="B2195" s="5"/>
      <c r="C2195" s="47">
        <v>1.56375</v>
      </c>
      <c r="I2195" s="47"/>
    </row>
    <row r="2196" spans="1:9">
      <c r="A2196" s="5" t="s">
        <v>1879</v>
      </c>
      <c r="B2196" s="5"/>
      <c r="C2196" s="47">
        <v>5.5600000000000005</v>
      </c>
      <c r="I2196" s="47"/>
    </row>
    <row r="2197" spans="1:9">
      <c r="A2197" s="5" t="s">
        <v>1880</v>
      </c>
      <c r="B2197" s="5"/>
      <c r="C2197" s="47">
        <v>4.17</v>
      </c>
      <c r="I2197" s="47"/>
    </row>
    <row r="2198" spans="1:9">
      <c r="A2198" s="5" t="s">
        <v>1881</v>
      </c>
      <c r="B2198" s="5"/>
      <c r="C2198" s="47">
        <v>8.2705000000000002</v>
      </c>
      <c r="I2198" s="47"/>
    </row>
    <row r="2199" spans="1:9">
      <c r="A2199" s="5" t="s">
        <v>1882</v>
      </c>
      <c r="B2199" s="5"/>
      <c r="C2199" s="47">
        <v>5.3856000000000002</v>
      </c>
      <c r="I2199" s="47"/>
    </row>
    <row r="2200" spans="1:9">
      <c r="A2200" s="5" t="s">
        <v>1883</v>
      </c>
      <c r="B2200" s="5"/>
      <c r="C2200" s="47">
        <v>5.5600000000000005</v>
      </c>
      <c r="I2200" s="47"/>
    </row>
    <row r="2201" spans="1:9">
      <c r="A2201" s="5" t="s">
        <v>1884</v>
      </c>
      <c r="B2201" s="5"/>
      <c r="C2201" s="47">
        <v>8.9307499999999997</v>
      </c>
      <c r="I2201" s="47"/>
    </row>
    <row r="2202" spans="1:9">
      <c r="A2202" s="5" t="s">
        <v>1885</v>
      </c>
      <c r="B2202" s="5"/>
      <c r="C2202" s="47">
        <v>4.2047499999999998</v>
      </c>
      <c r="I2202" s="47"/>
    </row>
    <row r="2203" spans="1:9">
      <c r="A2203" s="5" t="s">
        <v>1886</v>
      </c>
      <c r="B2203" s="5"/>
      <c r="C2203" s="47">
        <v>4.726</v>
      </c>
      <c r="I2203" s="47"/>
    </row>
    <row r="2204" spans="1:9">
      <c r="A2204" s="5" t="s">
        <v>1887</v>
      </c>
      <c r="B2204" s="5"/>
      <c r="C2204" s="47">
        <v>3.4402500000000003</v>
      </c>
      <c r="I2204" s="47"/>
    </row>
    <row r="2205" spans="1:9">
      <c r="A2205" s="5" t="s">
        <v>1888</v>
      </c>
      <c r="B2205" s="5"/>
      <c r="C2205" s="47">
        <v>4.726</v>
      </c>
      <c r="I2205" s="47"/>
    </row>
    <row r="2206" spans="1:9">
      <c r="A2206" s="5" t="s">
        <v>1889</v>
      </c>
      <c r="B2206" s="5"/>
      <c r="C2206" s="47">
        <v>5.5600000000000005</v>
      </c>
      <c r="I2206" s="47"/>
    </row>
    <row r="2207" spans="1:9">
      <c r="A2207" s="5" t="s">
        <v>1890</v>
      </c>
      <c r="B2207" s="5"/>
      <c r="C2207" s="47">
        <v>5.9008000000000003</v>
      </c>
      <c r="I2207" s="47"/>
    </row>
    <row r="2208" spans="1:9">
      <c r="A2208" s="5" t="s">
        <v>1891</v>
      </c>
      <c r="B2208" s="5"/>
      <c r="C2208" s="47">
        <v>9.4867500000000007</v>
      </c>
      <c r="I2208" s="47"/>
    </row>
    <row r="2209" spans="1:9">
      <c r="A2209" s="5" t="s">
        <v>1892</v>
      </c>
      <c r="B2209" s="5"/>
      <c r="C2209" s="47">
        <v>5.5600000000000005</v>
      </c>
      <c r="I2209" s="47"/>
    </row>
    <row r="2210" spans="1:9">
      <c r="A2210" s="5" t="s">
        <v>1893</v>
      </c>
      <c r="B2210" s="5"/>
      <c r="C2210" s="47">
        <v>11.120000000000001</v>
      </c>
      <c r="I2210" s="47"/>
    </row>
    <row r="2211" spans="1:9">
      <c r="A2211" s="5" t="s">
        <v>1894</v>
      </c>
      <c r="B2211" s="5"/>
      <c r="C2211" s="47">
        <v>14.56025</v>
      </c>
      <c r="I2211" s="47"/>
    </row>
    <row r="2212" spans="1:9">
      <c r="A2212" s="5" t="s">
        <v>1895</v>
      </c>
      <c r="B2212" s="5"/>
      <c r="C2212" s="47">
        <v>4.17</v>
      </c>
      <c r="I2212" s="47"/>
    </row>
    <row r="2213" spans="1:9">
      <c r="A2213" s="5" t="s">
        <v>1896</v>
      </c>
      <c r="B2213" s="5"/>
      <c r="C2213" s="47">
        <v>27.389950000000002</v>
      </c>
      <c r="I2213" s="47"/>
    </row>
    <row r="2214" spans="1:9">
      <c r="A2214" s="5" t="s">
        <v>1897</v>
      </c>
      <c r="B2214" s="5"/>
      <c r="C2214" s="47">
        <v>3.8225000000000002</v>
      </c>
      <c r="I2214" s="47"/>
    </row>
    <row r="2215" spans="1:9">
      <c r="A2215" s="5" t="s">
        <v>1898</v>
      </c>
      <c r="B2215" s="5"/>
      <c r="C2215" s="47">
        <v>20.02028</v>
      </c>
      <c r="I2215" s="47"/>
    </row>
    <row r="2216" spans="1:9">
      <c r="A2216" s="5" t="s">
        <v>1899</v>
      </c>
      <c r="B2216" s="5"/>
      <c r="C2216" s="47">
        <v>42.878080000000004</v>
      </c>
      <c r="I2216" s="47"/>
    </row>
    <row r="2217" spans="1:9">
      <c r="A2217" s="5" t="s">
        <v>1900</v>
      </c>
      <c r="B2217" s="5"/>
      <c r="C2217" s="47">
        <v>40.381440000000005</v>
      </c>
      <c r="I2217" s="47"/>
    </row>
    <row r="2218" spans="1:9">
      <c r="A2218" s="5" t="s">
        <v>1901</v>
      </c>
      <c r="B2218" s="5"/>
      <c r="C2218" s="47">
        <v>64.579180000000008</v>
      </c>
      <c r="I2218" s="47"/>
    </row>
    <row r="2219" spans="1:9">
      <c r="A2219" s="5" t="s">
        <v>1902</v>
      </c>
      <c r="B2219" s="5"/>
      <c r="C2219" s="47">
        <v>5.5600000000000005</v>
      </c>
      <c r="I2219" s="47"/>
    </row>
    <row r="2220" spans="1:9">
      <c r="A2220" s="5" t="s">
        <v>1903</v>
      </c>
      <c r="B2220" s="5"/>
      <c r="C2220" s="47">
        <v>4.726</v>
      </c>
      <c r="I2220" s="47"/>
    </row>
    <row r="2221" spans="1:9">
      <c r="A2221" s="5" t="s">
        <v>1904</v>
      </c>
      <c r="B2221" s="5"/>
      <c r="C2221" s="47">
        <v>20.582100000000001</v>
      </c>
      <c r="I2221" s="47"/>
    </row>
    <row r="2222" spans="1:9">
      <c r="A2222" s="5" t="s">
        <v>1905</v>
      </c>
      <c r="B2222" s="5"/>
      <c r="C2222" s="47">
        <v>4.726</v>
      </c>
      <c r="I2222" s="47"/>
    </row>
    <row r="2223" spans="1:9">
      <c r="A2223" s="5" t="s">
        <v>1906</v>
      </c>
      <c r="B2223" s="5"/>
      <c r="C2223" s="47">
        <v>5.5600000000000005</v>
      </c>
      <c r="I2223" s="47"/>
    </row>
    <row r="2224" spans="1:9">
      <c r="A2224" s="5" t="s">
        <v>1907</v>
      </c>
      <c r="B2224" s="5"/>
      <c r="C2224" s="47">
        <v>5.5600000000000005</v>
      </c>
      <c r="I2224" s="47"/>
    </row>
    <row r="2225" spans="1:9">
      <c r="A2225" s="5" t="s">
        <v>1908</v>
      </c>
      <c r="B2225" s="5"/>
      <c r="C2225" s="47">
        <v>5.2125000000000004</v>
      </c>
      <c r="I2225" s="47"/>
    </row>
    <row r="2226" spans="1:9">
      <c r="A2226" s="5" t="s">
        <v>1909</v>
      </c>
      <c r="B2226" s="5"/>
      <c r="C2226" s="47">
        <v>3.8225000000000002</v>
      </c>
      <c r="I2226" s="47"/>
    </row>
    <row r="2227" spans="1:9">
      <c r="A2227" s="5" t="s">
        <v>1910</v>
      </c>
      <c r="B2227" s="5"/>
      <c r="C2227" s="47">
        <v>5.5600000000000005</v>
      </c>
      <c r="I2227" s="47"/>
    </row>
    <row r="2228" spans="1:9">
      <c r="A2228" s="5" t="s">
        <v>1911</v>
      </c>
      <c r="B2228" s="5"/>
      <c r="C2228" s="47">
        <v>11.120000000000001</v>
      </c>
      <c r="I2228" s="47"/>
    </row>
    <row r="2229" spans="1:9">
      <c r="A2229" s="5" t="s">
        <v>1912</v>
      </c>
      <c r="B2229" s="5"/>
      <c r="C2229" s="47">
        <v>3.8225000000000002</v>
      </c>
      <c r="I2229" s="47"/>
    </row>
    <row r="2230" spans="1:9">
      <c r="A2230" s="5" t="s">
        <v>1913</v>
      </c>
      <c r="B2230" s="5"/>
      <c r="C2230" s="47">
        <v>4.8650000000000002</v>
      </c>
      <c r="I2230" s="47"/>
    </row>
    <row r="2231" spans="1:9">
      <c r="A2231" s="5" t="s">
        <v>1914</v>
      </c>
      <c r="B2231" s="5"/>
      <c r="C2231" s="47">
        <v>24.562080000000002</v>
      </c>
      <c r="I2231" s="47"/>
    </row>
    <row r="2232" spans="1:9">
      <c r="A2232" s="5" t="s">
        <v>311</v>
      </c>
      <c r="B2232" s="5"/>
      <c r="C2232" s="47">
        <v>33.41968</v>
      </c>
      <c r="I2232" s="47"/>
    </row>
    <row r="2233" spans="1:9">
      <c r="A2233" s="5" t="s">
        <v>1915</v>
      </c>
      <c r="B2233" s="5"/>
      <c r="C2233" s="47">
        <v>44.730510000000002</v>
      </c>
      <c r="I2233" s="47"/>
    </row>
    <row r="2234" spans="1:9">
      <c r="A2234" s="5" t="s">
        <v>1916</v>
      </c>
      <c r="B2234" s="5"/>
      <c r="C2234" s="47">
        <v>44.690940000000005</v>
      </c>
      <c r="I2234" s="47"/>
    </row>
    <row r="2235" spans="1:9">
      <c r="A2235" s="5" t="s">
        <v>1917</v>
      </c>
      <c r="B2235" s="5"/>
      <c r="C2235" s="47">
        <v>45.676190000000005</v>
      </c>
      <c r="I2235" s="47"/>
    </row>
    <row r="2236" spans="1:9">
      <c r="A2236" s="5" t="s">
        <v>1918</v>
      </c>
      <c r="B2236" s="5"/>
      <c r="C2236" s="47">
        <v>27.192900000000002</v>
      </c>
      <c r="I2236" s="47"/>
    </row>
    <row r="2237" spans="1:9">
      <c r="A2237" s="5" t="s">
        <v>1919</v>
      </c>
      <c r="B2237" s="5"/>
      <c r="C2237" s="47">
        <v>72.298419999999993</v>
      </c>
      <c r="I2237" s="47"/>
    </row>
    <row r="2238" spans="1:9">
      <c r="A2238" s="5" t="s">
        <v>312</v>
      </c>
      <c r="B2238" s="5"/>
      <c r="C2238" s="47">
        <v>72.789000000000001</v>
      </c>
      <c r="I2238" s="47"/>
    </row>
    <row r="2239" spans="1:9">
      <c r="A2239" s="5" t="s">
        <v>313</v>
      </c>
      <c r="B2239" s="5"/>
      <c r="C2239" s="47">
        <v>75.653390000000002</v>
      </c>
      <c r="I2239" s="47"/>
    </row>
    <row r="2240" spans="1:9">
      <c r="A2240" s="5" t="s">
        <v>1920</v>
      </c>
      <c r="B2240" s="5"/>
      <c r="C2240" s="47">
        <v>7.2816000000000001</v>
      </c>
      <c r="I2240" s="47"/>
    </row>
    <row r="2241" spans="1:9">
      <c r="A2241" s="5" t="s">
        <v>1921</v>
      </c>
      <c r="B2241" s="5"/>
      <c r="C2241" s="47">
        <v>45.400320000000001</v>
      </c>
      <c r="I2241" s="47"/>
    </row>
    <row r="2242" spans="1:9">
      <c r="A2242" s="5" t="s">
        <v>1922</v>
      </c>
      <c r="B2242" s="5"/>
      <c r="C2242" s="47">
        <v>20.431520000000003</v>
      </c>
      <c r="I2242" s="47"/>
    </row>
    <row r="2243" spans="1:9">
      <c r="A2243" s="5" t="s">
        <v>1923</v>
      </c>
      <c r="B2243" s="5"/>
      <c r="C2243" s="47">
        <v>25.655909999999999</v>
      </c>
      <c r="I2243" s="47"/>
    </row>
    <row r="2244" spans="1:9">
      <c r="A2244" s="5" t="s">
        <v>1924</v>
      </c>
      <c r="B2244" s="5"/>
      <c r="C2244" s="47">
        <v>2.5367500000000001</v>
      </c>
      <c r="I2244" s="47"/>
    </row>
    <row r="2245" spans="1:9">
      <c r="A2245" s="5" t="s">
        <v>1925</v>
      </c>
      <c r="B2245" s="5"/>
      <c r="C2245" s="47">
        <v>5.9770000000000003</v>
      </c>
      <c r="I2245" s="47"/>
    </row>
    <row r="2246" spans="1:9">
      <c r="A2246" s="5" t="s">
        <v>1926</v>
      </c>
      <c r="B2246" s="5"/>
      <c r="C2246" s="47">
        <v>5.5600000000000005</v>
      </c>
      <c r="I2246" s="47"/>
    </row>
    <row r="2247" spans="1:9">
      <c r="A2247" s="5" t="s">
        <v>1927</v>
      </c>
      <c r="B2247" s="5"/>
      <c r="C2247" s="47">
        <v>32.276789999999998</v>
      </c>
      <c r="I2247" s="47"/>
    </row>
    <row r="2248" spans="1:9">
      <c r="A2248" s="5" t="s">
        <v>1928</v>
      </c>
      <c r="B2248" s="5"/>
      <c r="C2248" s="47">
        <v>4.9692499999999997</v>
      </c>
      <c r="I2248" s="47"/>
    </row>
    <row r="2249" spans="1:9">
      <c r="A2249" s="5" t="s">
        <v>1928</v>
      </c>
      <c r="B2249" s="5"/>
      <c r="C2249" s="47">
        <v>9.6605000000000008</v>
      </c>
      <c r="I2249" s="47"/>
    </row>
    <row r="2250" spans="1:9">
      <c r="A2250" s="5" t="s">
        <v>1929</v>
      </c>
      <c r="B2250" s="5"/>
      <c r="C2250" s="47">
        <v>6.3802399999999997</v>
      </c>
      <c r="I2250" s="47"/>
    </row>
    <row r="2251" spans="1:9">
      <c r="A2251" s="5" t="s">
        <v>1930</v>
      </c>
      <c r="B2251" s="5"/>
      <c r="C2251" s="47">
        <v>3.4750000000000001</v>
      </c>
      <c r="I2251" s="47"/>
    </row>
    <row r="2252" spans="1:9">
      <c r="A2252" s="5" t="s">
        <v>1931</v>
      </c>
      <c r="B2252" s="5"/>
      <c r="C2252" s="47">
        <v>3.4750000000000001</v>
      </c>
      <c r="I2252" s="47"/>
    </row>
    <row r="2253" spans="1:9">
      <c r="A2253" s="5" t="s">
        <v>1932</v>
      </c>
      <c r="B2253" s="5"/>
      <c r="C2253" s="47">
        <v>32.631480000000003</v>
      </c>
      <c r="I2253" s="47"/>
    </row>
    <row r="2254" spans="1:9">
      <c r="A2254" s="5" t="s">
        <v>1933</v>
      </c>
      <c r="B2254" s="5"/>
      <c r="C2254" s="47">
        <v>32.000920000000001</v>
      </c>
      <c r="I2254" s="47"/>
    </row>
    <row r="2255" spans="1:9">
      <c r="A2255" s="5" t="s">
        <v>1934</v>
      </c>
      <c r="B2255" s="5"/>
      <c r="C2255" s="47">
        <v>6.6015200000000007</v>
      </c>
      <c r="I2255" s="47"/>
    </row>
    <row r="2256" spans="1:9">
      <c r="A2256" s="5" t="s">
        <v>1935</v>
      </c>
      <c r="B2256" s="5"/>
      <c r="C2256" s="47">
        <v>5.9008000000000003</v>
      </c>
      <c r="I2256" s="47"/>
    </row>
    <row r="2257" spans="1:9">
      <c r="A2257" s="5" t="s">
        <v>1936</v>
      </c>
      <c r="B2257" s="5"/>
      <c r="C2257" s="47">
        <v>7.7839999999999998</v>
      </c>
      <c r="I2257" s="47"/>
    </row>
    <row r="2258" spans="1:9">
      <c r="A2258" s="5" t="s">
        <v>1937</v>
      </c>
      <c r="B2258" s="5"/>
      <c r="C2258" s="47">
        <v>3.4402500000000003</v>
      </c>
      <c r="I2258" s="47"/>
    </row>
    <row r="2259" spans="1:9">
      <c r="A2259" s="5" t="s">
        <v>1938</v>
      </c>
      <c r="B2259" s="5"/>
      <c r="C2259" s="47">
        <v>26.83821</v>
      </c>
      <c r="I2259" s="47"/>
    </row>
    <row r="2260" spans="1:9">
      <c r="A2260" s="5" t="s">
        <v>1939</v>
      </c>
      <c r="B2260" s="5"/>
      <c r="C2260" s="47">
        <v>5.5600000000000005</v>
      </c>
      <c r="I2260" s="47"/>
    </row>
    <row r="2261" spans="1:9">
      <c r="A2261" s="5" t="s">
        <v>1940</v>
      </c>
      <c r="B2261" s="5"/>
      <c r="C2261" s="47">
        <v>10.286</v>
      </c>
      <c r="I2261" s="47"/>
    </row>
    <row r="2262" spans="1:9">
      <c r="A2262" s="5" t="s">
        <v>1941</v>
      </c>
      <c r="B2262" s="5"/>
      <c r="C2262" s="47">
        <v>5.5600000000000005</v>
      </c>
      <c r="I2262" s="47"/>
    </row>
    <row r="2263" spans="1:9">
      <c r="A2263" s="5" t="s">
        <v>1942</v>
      </c>
      <c r="B2263" s="5"/>
      <c r="C2263" s="47">
        <v>5.5600000000000005</v>
      </c>
      <c r="I2263" s="47"/>
    </row>
    <row r="2264" spans="1:9">
      <c r="A2264" s="5" t="s">
        <v>1943</v>
      </c>
      <c r="B2264" s="5"/>
      <c r="C2264" s="47">
        <v>2.5714999999999999</v>
      </c>
      <c r="I2264" s="47"/>
    </row>
    <row r="2265" spans="1:9">
      <c r="A2265" s="5" t="s">
        <v>1944</v>
      </c>
      <c r="B2265" s="5"/>
      <c r="C2265" s="47">
        <v>57.853879999999997</v>
      </c>
      <c r="I2265" s="47"/>
    </row>
    <row r="2266" spans="1:9">
      <c r="A2266" s="5" t="s">
        <v>1945</v>
      </c>
      <c r="B2266" s="5"/>
      <c r="C2266" s="47">
        <v>3.5445000000000002</v>
      </c>
      <c r="I2266" s="47"/>
    </row>
    <row r="2267" spans="1:9">
      <c r="A2267" s="5" t="s">
        <v>1946</v>
      </c>
      <c r="B2267" s="5"/>
      <c r="C2267" s="47">
        <v>9.8525000000000009</v>
      </c>
      <c r="I2267" s="47"/>
    </row>
    <row r="2268" spans="1:9">
      <c r="A2268" s="5" t="s">
        <v>1947</v>
      </c>
      <c r="B2268" s="5"/>
      <c r="C2268" s="47">
        <v>6.3056000000000001</v>
      </c>
      <c r="I2268" s="47"/>
    </row>
    <row r="2269" spans="1:9">
      <c r="A2269" s="5" t="s">
        <v>1948</v>
      </c>
      <c r="B2269" s="5"/>
      <c r="C2269" s="47">
        <v>6.3056000000000001</v>
      </c>
      <c r="I2269" s="47"/>
    </row>
    <row r="2270" spans="1:9">
      <c r="A2270" s="5" t="s">
        <v>1949</v>
      </c>
      <c r="B2270" s="5"/>
      <c r="C2270" s="47">
        <v>30.89744</v>
      </c>
      <c r="I2270" s="47"/>
    </row>
    <row r="2271" spans="1:9">
      <c r="A2271" s="5" t="s">
        <v>1950</v>
      </c>
      <c r="B2271" s="5"/>
      <c r="C2271" s="47">
        <v>43.708980000000004</v>
      </c>
      <c r="I2271" s="47"/>
    </row>
    <row r="2272" spans="1:9">
      <c r="A2272" s="5" t="s">
        <v>1951</v>
      </c>
      <c r="B2272" s="5"/>
      <c r="C2272" s="47">
        <v>86.189670000000007</v>
      </c>
      <c r="I2272" s="47"/>
    </row>
    <row r="2273" spans="1:9">
      <c r="A2273" s="5" t="s">
        <v>1952</v>
      </c>
      <c r="B2273" s="5"/>
      <c r="C2273" s="47">
        <v>93.436320000000009</v>
      </c>
      <c r="I2273" s="47"/>
    </row>
    <row r="2274" spans="1:9">
      <c r="A2274" s="5" t="s">
        <v>1953</v>
      </c>
      <c r="B2274" s="5"/>
      <c r="C2274" s="47">
        <v>7.7839999999999998</v>
      </c>
      <c r="I2274" s="47"/>
    </row>
    <row r="2275" spans="1:9">
      <c r="A2275" s="5" t="s">
        <v>1954</v>
      </c>
      <c r="B2275" s="5"/>
      <c r="C2275" s="47">
        <v>13.60872</v>
      </c>
      <c r="I2275" s="47"/>
    </row>
    <row r="2276" spans="1:9">
      <c r="A2276" s="5" t="s">
        <v>1955</v>
      </c>
      <c r="B2276" s="5"/>
      <c r="C2276" s="47">
        <v>5.5600000000000005</v>
      </c>
      <c r="I2276" s="47"/>
    </row>
    <row r="2277" spans="1:9">
      <c r="A2277" s="5" t="s">
        <v>1956</v>
      </c>
      <c r="B2277" s="5"/>
      <c r="C2277" s="47">
        <v>6.7501499999999997</v>
      </c>
      <c r="I2277" s="47"/>
    </row>
    <row r="2278" spans="1:9">
      <c r="A2278" s="5" t="s">
        <v>1957</v>
      </c>
      <c r="B2278" s="5"/>
      <c r="C2278" s="47">
        <v>16.68</v>
      </c>
      <c r="I2278" s="47"/>
    </row>
    <row r="2279" spans="1:9">
      <c r="A2279" s="5" t="s">
        <v>1958</v>
      </c>
      <c r="B2279" s="5"/>
      <c r="C2279" s="47">
        <v>4.726</v>
      </c>
      <c r="I2279" s="47"/>
    </row>
    <row r="2280" spans="1:9">
      <c r="A2280" s="5" t="s">
        <v>1959</v>
      </c>
      <c r="B2280" s="5"/>
      <c r="C2280" s="47">
        <v>46.07029</v>
      </c>
      <c r="I2280" s="47"/>
    </row>
    <row r="2281" spans="1:9">
      <c r="A2281" s="5" t="s">
        <v>1960</v>
      </c>
      <c r="B2281" s="5"/>
      <c r="C2281" s="47">
        <v>4.8650000000000002</v>
      </c>
      <c r="I2281" s="47"/>
    </row>
    <row r="2282" spans="1:9">
      <c r="A2282" s="5" t="s">
        <v>1961</v>
      </c>
      <c r="B2282" s="5"/>
      <c r="C2282" s="47">
        <v>5.3167499999999999</v>
      </c>
      <c r="I2282" s="47"/>
    </row>
    <row r="2283" spans="1:9">
      <c r="A2283" s="5" t="s">
        <v>1962</v>
      </c>
      <c r="B2283" s="5"/>
      <c r="C2283" s="47">
        <v>17.702400000000001</v>
      </c>
      <c r="I2283" s="47"/>
    </row>
    <row r="2284" spans="1:9">
      <c r="A2284" s="5" t="s">
        <v>1963</v>
      </c>
      <c r="B2284" s="5"/>
      <c r="C2284" s="47">
        <v>27.938650000000003</v>
      </c>
      <c r="I2284" s="47"/>
    </row>
    <row r="2285" spans="1:9">
      <c r="A2285" s="5" t="s">
        <v>1964</v>
      </c>
      <c r="B2285" s="5"/>
      <c r="C2285" s="47">
        <v>8.5485000000000007</v>
      </c>
      <c r="I2285" s="47"/>
    </row>
    <row r="2286" spans="1:9">
      <c r="A2286" s="5" t="s">
        <v>1965</v>
      </c>
      <c r="B2286" s="5"/>
      <c r="C2286" s="47">
        <v>5.5600000000000005</v>
      </c>
      <c r="I2286" s="47"/>
    </row>
    <row r="2287" spans="1:9">
      <c r="A2287" s="5" t="s">
        <v>1966</v>
      </c>
      <c r="B2287" s="5"/>
      <c r="C2287" s="47">
        <v>9.2928999999999995</v>
      </c>
      <c r="I2287" s="47"/>
    </row>
    <row r="2288" spans="1:9">
      <c r="A2288" s="5" t="s">
        <v>1967</v>
      </c>
      <c r="B2288" s="5"/>
      <c r="C2288" s="47">
        <v>4.726</v>
      </c>
      <c r="I2288" s="47"/>
    </row>
    <row r="2289" spans="1:9">
      <c r="A2289" s="5" t="s">
        <v>1968</v>
      </c>
      <c r="B2289" s="5"/>
      <c r="C2289" s="47">
        <v>4.726</v>
      </c>
      <c r="I2289" s="47"/>
    </row>
    <row r="2290" spans="1:9">
      <c r="A2290" s="5" t="s">
        <v>1969</v>
      </c>
      <c r="B2290" s="5"/>
      <c r="C2290" s="47">
        <v>5.5600000000000005</v>
      </c>
      <c r="I2290" s="47"/>
    </row>
    <row r="2291" spans="1:9">
      <c r="A2291" s="5" t="s">
        <v>1970</v>
      </c>
      <c r="B2291" s="5"/>
      <c r="C2291" s="47">
        <v>3.4402500000000003</v>
      </c>
      <c r="I2291" s="47"/>
    </row>
    <row r="2292" spans="1:9">
      <c r="A2292" s="5" t="s">
        <v>1971</v>
      </c>
      <c r="B2292" s="5"/>
      <c r="C2292" s="47">
        <v>11.120000000000001</v>
      </c>
      <c r="I2292" s="47"/>
    </row>
    <row r="2293" spans="1:9">
      <c r="A2293" s="5" t="s">
        <v>1972</v>
      </c>
      <c r="B2293" s="5"/>
      <c r="C2293" s="47">
        <v>5.5600000000000005</v>
      </c>
      <c r="I2293" s="47"/>
    </row>
    <row r="2294" spans="1:9">
      <c r="A2294" s="5" t="s">
        <v>1973</v>
      </c>
      <c r="B2294" s="5"/>
      <c r="C2294" s="47">
        <v>7.7145000000000001</v>
      </c>
      <c r="I2294" s="47"/>
    </row>
    <row r="2295" spans="1:9">
      <c r="A2295" s="5" t="s">
        <v>1974</v>
      </c>
      <c r="B2295" s="5"/>
      <c r="C2295" s="47">
        <v>27.508179999999999</v>
      </c>
      <c r="I2295" s="47"/>
    </row>
    <row r="2296" spans="1:9">
      <c r="A2296" s="5" t="s">
        <v>1975</v>
      </c>
      <c r="B2296" s="5"/>
      <c r="C2296" s="47">
        <v>5.5600000000000005</v>
      </c>
      <c r="I2296" s="47"/>
    </row>
    <row r="2297" spans="1:9">
      <c r="A2297" s="5" t="s">
        <v>1976</v>
      </c>
      <c r="B2297" s="5"/>
      <c r="C2297" s="47">
        <v>5.5600000000000005</v>
      </c>
      <c r="I2297" s="47"/>
    </row>
    <row r="2298" spans="1:9">
      <c r="A2298" s="5" t="s">
        <v>1977</v>
      </c>
      <c r="B2298" s="5"/>
      <c r="C2298" s="47">
        <v>3.4402500000000003</v>
      </c>
      <c r="I2298" s="47"/>
    </row>
    <row r="2299" spans="1:9">
      <c r="A2299" s="5" t="s">
        <v>1978</v>
      </c>
      <c r="B2299" s="5"/>
      <c r="C2299" s="47">
        <v>3.9615</v>
      </c>
      <c r="I2299" s="47"/>
    </row>
    <row r="2300" spans="1:9">
      <c r="A2300" s="5" t="s">
        <v>1978</v>
      </c>
      <c r="B2300" s="5"/>
      <c r="C2300" s="47">
        <v>5.5600000000000005</v>
      </c>
      <c r="I2300" s="47"/>
    </row>
    <row r="2301" spans="1:9">
      <c r="A2301" s="5" t="s">
        <v>1979</v>
      </c>
      <c r="B2301" s="5"/>
      <c r="C2301" s="47">
        <v>3.4750000000000001</v>
      </c>
      <c r="I2301" s="47"/>
    </row>
    <row r="2302" spans="1:9">
      <c r="A2302" s="5" t="s">
        <v>1979</v>
      </c>
      <c r="B2302" s="5"/>
      <c r="C2302" s="47">
        <v>7.367</v>
      </c>
      <c r="I2302" s="47"/>
    </row>
    <row r="2303" spans="1:9">
      <c r="A2303" s="5" t="s">
        <v>1980</v>
      </c>
      <c r="B2303" s="5"/>
      <c r="C2303" s="47">
        <v>5.0387500000000003</v>
      </c>
      <c r="I2303" s="47"/>
    </row>
    <row r="2304" spans="1:9">
      <c r="A2304" s="5" t="s">
        <v>1981</v>
      </c>
      <c r="B2304" s="5"/>
      <c r="C2304" s="47">
        <v>7.923</v>
      </c>
      <c r="I2304" s="47"/>
    </row>
    <row r="2305" spans="1:9">
      <c r="A2305" s="5" t="s">
        <v>1982</v>
      </c>
      <c r="B2305" s="5"/>
      <c r="C2305" s="47">
        <v>13.30925</v>
      </c>
      <c r="I2305" s="47"/>
    </row>
    <row r="2306" spans="1:9">
      <c r="A2306" s="5" t="s">
        <v>1983</v>
      </c>
      <c r="B2306" s="5"/>
      <c r="C2306" s="47">
        <v>5.2472500000000002</v>
      </c>
      <c r="I2306" s="47"/>
    </row>
    <row r="2307" spans="1:9">
      <c r="A2307" s="5" t="s">
        <v>1983</v>
      </c>
      <c r="B2307" s="5"/>
      <c r="C2307" s="47">
        <v>5.5600000000000005</v>
      </c>
      <c r="I2307" s="47"/>
    </row>
    <row r="2308" spans="1:9">
      <c r="A2308" s="5" t="s">
        <v>1984</v>
      </c>
      <c r="B2308" s="5"/>
      <c r="C2308" s="47">
        <v>6.0812499999999998</v>
      </c>
      <c r="I2308" s="47"/>
    </row>
    <row r="2309" spans="1:9">
      <c r="A2309" s="5" t="s">
        <v>1985</v>
      </c>
      <c r="B2309" s="5"/>
      <c r="C2309" s="47">
        <v>5.5600000000000005</v>
      </c>
      <c r="I2309" s="47"/>
    </row>
    <row r="2310" spans="1:9">
      <c r="A2310" s="5" t="s">
        <v>1986</v>
      </c>
      <c r="B2310" s="5"/>
      <c r="C2310" s="47">
        <v>3.8225000000000002</v>
      </c>
      <c r="I2310" s="47"/>
    </row>
    <row r="2311" spans="1:9">
      <c r="A2311" s="5" t="s">
        <v>1987</v>
      </c>
      <c r="B2311" s="5"/>
      <c r="C2311" s="47">
        <v>11.120000000000001</v>
      </c>
      <c r="I2311" s="47"/>
    </row>
    <row r="2312" spans="1:9">
      <c r="A2312" s="5" t="s">
        <v>1988</v>
      </c>
      <c r="B2312" s="5"/>
      <c r="C2312" s="47">
        <v>5.5600000000000005</v>
      </c>
      <c r="I2312" s="47"/>
    </row>
    <row r="2313" spans="1:9">
      <c r="A2313" s="5" t="s">
        <v>1989</v>
      </c>
      <c r="B2313" s="5"/>
      <c r="C2313" s="47">
        <v>4.2395000000000005</v>
      </c>
      <c r="I2313" s="47"/>
    </row>
    <row r="2314" spans="1:9">
      <c r="A2314" s="5" t="s">
        <v>1990</v>
      </c>
      <c r="B2314" s="5"/>
      <c r="C2314" s="47">
        <v>5.3514999999999997</v>
      </c>
      <c r="I2314" s="47"/>
    </row>
    <row r="2315" spans="1:9">
      <c r="A2315" s="5" t="s">
        <v>1991</v>
      </c>
      <c r="B2315" s="5"/>
      <c r="C2315" s="47">
        <v>5.5600000000000005</v>
      </c>
      <c r="I2315" s="47"/>
    </row>
    <row r="2316" spans="1:9">
      <c r="A2316" s="5" t="s">
        <v>1992</v>
      </c>
      <c r="B2316" s="5"/>
      <c r="C2316" s="47">
        <v>2.9885000000000002</v>
      </c>
      <c r="I2316" s="47"/>
    </row>
    <row r="2317" spans="1:9">
      <c r="A2317" s="5" t="s">
        <v>1993</v>
      </c>
      <c r="B2317" s="5"/>
      <c r="C2317" s="47">
        <v>16.297750000000001</v>
      </c>
      <c r="I2317" s="47"/>
    </row>
    <row r="2318" spans="1:9">
      <c r="A2318" s="5" t="s">
        <v>1994</v>
      </c>
      <c r="B2318" s="5"/>
      <c r="C2318" s="47">
        <v>1.1215999999999999</v>
      </c>
      <c r="I2318" s="47"/>
    </row>
    <row r="2319" spans="1:9">
      <c r="A2319" s="5" t="s">
        <v>1995</v>
      </c>
      <c r="B2319" s="5"/>
      <c r="C2319" s="47">
        <v>4.5175000000000001</v>
      </c>
      <c r="I2319" s="47"/>
    </row>
    <row r="2320" spans="1:9">
      <c r="A2320" s="5" t="s">
        <v>1996</v>
      </c>
      <c r="B2320" s="5"/>
      <c r="C2320" s="47">
        <v>5.5600000000000005</v>
      </c>
      <c r="I2320" s="47"/>
    </row>
    <row r="2321" spans="1:9">
      <c r="A2321" s="5" t="s">
        <v>1997</v>
      </c>
      <c r="B2321" s="5"/>
      <c r="C2321" s="47">
        <v>3.4402500000000003</v>
      </c>
      <c r="I2321" s="47"/>
    </row>
    <row r="2322" spans="1:9">
      <c r="A2322" s="5" t="s">
        <v>1998</v>
      </c>
      <c r="B2322" s="5"/>
      <c r="C2322" s="47">
        <v>1.3900000000000001</v>
      </c>
      <c r="I2322" s="47"/>
    </row>
    <row r="2323" spans="1:9">
      <c r="A2323" s="5" t="s">
        <v>1999</v>
      </c>
      <c r="B2323" s="5"/>
      <c r="C2323" s="47">
        <v>1.2510000000000001</v>
      </c>
      <c r="I2323" s="47"/>
    </row>
    <row r="2324" spans="1:9">
      <c r="A2324" s="5" t="s">
        <v>2000</v>
      </c>
      <c r="B2324" s="5"/>
      <c r="C2324" s="47">
        <v>5.5600000000000005</v>
      </c>
      <c r="I2324" s="47"/>
    </row>
    <row r="2325" spans="1:9">
      <c r="A2325" s="5" t="s">
        <v>2001</v>
      </c>
      <c r="B2325" s="5"/>
      <c r="C2325" s="47">
        <v>5.5600000000000005</v>
      </c>
      <c r="I2325" s="47"/>
    </row>
    <row r="2326" spans="1:9">
      <c r="A2326" s="5" t="s">
        <v>2002</v>
      </c>
      <c r="B2326" s="5"/>
      <c r="C2326" s="47">
        <v>5.4904999999999999</v>
      </c>
      <c r="I2326" s="47"/>
    </row>
    <row r="2327" spans="1:9">
      <c r="A2327" s="5" t="s">
        <v>2003</v>
      </c>
      <c r="B2327" s="5"/>
      <c r="C2327" s="47">
        <v>2.6062500000000002</v>
      </c>
      <c r="I2327" s="47"/>
    </row>
    <row r="2328" spans="1:9">
      <c r="A2328" s="5" t="s">
        <v>2004</v>
      </c>
      <c r="B2328" s="5"/>
      <c r="C2328" s="47">
        <v>3.4402500000000003</v>
      </c>
      <c r="I2328" s="47"/>
    </row>
    <row r="2329" spans="1:9">
      <c r="A2329" s="5" t="s">
        <v>2005</v>
      </c>
      <c r="B2329" s="5"/>
      <c r="C2329" s="47">
        <v>9.1430000000000007</v>
      </c>
      <c r="I2329" s="47"/>
    </row>
    <row r="2330" spans="1:9">
      <c r="A2330" s="5" t="s">
        <v>2006</v>
      </c>
      <c r="B2330" s="5"/>
      <c r="C2330" s="47">
        <v>2.5367500000000001</v>
      </c>
      <c r="I2330" s="47"/>
    </row>
    <row r="2331" spans="1:9">
      <c r="A2331" s="5" t="s">
        <v>2007</v>
      </c>
      <c r="B2331" s="5"/>
      <c r="C2331" s="47">
        <v>23.803640000000001</v>
      </c>
      <c r="I2331" s="47"/>
    </row>
    <row r="2332" spans="1:9">
      <c r="A2332" s="5" t="s">
        <v>2008</v>
      </c>
      <c r="B2332" s="5"/>
      <c r="C2332" s="47">
        <v>5.4908000000000001</v>
      </c>
      <c r="I2332" s="47"/>
    </row>
    <row r="2333" spans="1:9">
      <c r="A2333" s="5" t="s">
        <v>2009</v>
      </c>
      <c r="B2333" s="5"/>
      <c r="C2333" s="47">
        <v>31.961510000000001</v>
      </c>
      <c r="I2333" s="47"/>
    </row>
    <row r="2334" spans="1:9">
      <c r="A2334" s="5" t="s">
        <v>2010</v>
      </c>
      <c r="B2334" s="5"/>
      <c r="C2334" s="47">
        <v>3.57925</v>
      </c>
      <c r="I2334" s="47"/>
    </row>
    <row r="2335" spans="1:9">
      <c r="A2335" s="5" t="s">
        <v>2011</v>
      </c>
      <c r="B2335" s="5"/>
      <c r="C2335" s="47">
        <v>4.726</v>
      </c>
      <c r="I2335" s="47"/>
    </row>
    <row r="2336" spans="1:9">
      <c r="A2336" s="5" t="s">
        <v>314</v>
      </c>
      <c r="B2336" s="5"/>
      <c r="C2336" s="47">
        <v>136.17227</v>
      </c>
      <c r="I2336" s="47"/>
    </row>
    <row r="2337" spans="1:9">
      <c r="A2337" s="5" t="s">
        <v>2012</v>
      </c>
      <c r="B2337" s="5"/>
      <c r="C2337" s="47">
        <v>5.5600000000000005</v>
      </c>
      <c r="I2337" s="47"/>
    </row>
    <row r="2338" spans="1:9">
      <c r="A2338" s="5" t="s">
        <v>2013</v>
      </c>
      <c r="B2338" s="5"/>
      <c r="C2338" s="47">
        <v>13.23992</v>
      </c>
      <c r="I2338" s="47"/>
    </row>
    <row r="2339" spans="1:9">
      <c r="A2339" s="5" t="s">
        <v>2014</v>
      </c>
      <c r="B2339" s="5"/>
      <c r="C2339" s="47">
        <v>38.227699999999999</v>
      </c>
      <c r="I2339" s="47"/>
    </row>
    <row r="2340" spans="1:9">
      <c r="A2340" s="5" t="s">
        <v>2015</v>
      </c>
      <c r="B2340" s="5"/>
      <c r="C2340" s="47">
        <v>4.1352500000000001</v>
      </c>
      <c r="I2340" s="47"/>
    </row>
    <row r="2341" spans="1:9">
      <c r="A2341" s="5" t="s">
        <v>2016</v>
      </c>
      <c r="B2341" s="5"/>
      <c r="C2341" s="47">
        <v>4.6912500000000001</v>
      </c>
      <c r="I2341" s="47"/>
    </row>
    <row r="2342" spans="1:9">
      <c r="A2342" s="5" t="s">
        <v>2017</v>
      </c>
      <c r="B2342" s="5"/>
      <c r="C2342" s="47">
        <v>8.1662499999999998</v>
      </c>
      <c r="I2342" s="47"/>
    </row>
    <row r="2343" spans="1:9">
      <c r="A2343" s="5" t="s">
        <v>2018</v>
      </c>
      <c r="B2343" s="5"/>
      <c r="C2343" s="47">
        <v>2.5367500000000001</v>
      </c>
      <c r="I2343" s="47"/>
    </row>
    <row r="2344" spans="1:9">
      <c r="A2344" s="5" t="s">
        <v>2019</v>
      </c>
      <c r="B2344" s="5"/>
      <c r="C2344" s="47">
        <v>5.3862500000000004</v>
      </c>
      <c r="I2344" s="47"/>
    </row>
    <row r="2345" spans="1:9">
      <c r="A2345" s="5" t="s">
        <v>2020</v>
      </c>
      <c r="B2345" s="5"/>
      <c r="C2345" s="47">
        <v>4.5869999999999997</v>
      </c>
      <c r="I2345" s="47"/>
    </row>
    <row r="2346" spans="1:9">
      <c r="A2346" s="5" t="s">
        <v>2021</v>
      </c>
      <c r="B2346" s="5"/>
      <c r="C2346" s="47">
        <v>138.87215</v>
      </c>
      <c r="I2346" s="47"/>
    </row>
    <row r="2347" spans="1:9">
      <c r="A2347" s="5" t="s">
        <v>2022</v>
      </c>
      <c r="B2347" s="5"/>
      <c r="C2347" s="47">
        <v>3.1274999999999999</v>
      </c>
      <c r="I2347" s="47"/>
    </row>
    <row r="2348" spans="1:9">
      <c r="A2348" s="5" t="s">
        <v>2023</v>
      </c>
      <c r="B2348" s="5"/>
      <c r="C2348" s="47">
        <v>42.363140000000001</v>
      </c>
      <c r="I2348" s="47"/>
    </row>
    <row r="2349" spans="1:9">
      <c r="A2349" s="5" t="s">
        <v>2024</v>
      </c>
      <c r="B2349" s="5"/>
      <c r="C2349" s="47">
        <v>11.801600000000001</v>
      </c>
      <c r="I2349" s="47"/>
    </row>
    <row r="2350" spans="1:9">
      <c r="A2350" s="5" t="s">
        <v>2025</v>
      </c>
      <c r="B2350" s="5"/>
      <c r="C2350" s="47">
        <v>5.5600000000000005</v>
      </c>
      <c r="I2350" s="47"/>
    </row>
    <row r="2351" spans="1:9">
      <c r="A2351" s="5" t="s">
        <v>2026</v>
      </c>
      <c r="B2351" s="5"/>
      <c r="C2351" s="47">
        <v>9.4867500000000007</v>
      </c>
      <c r="I2351" s="47"/>
    </row>
    <row r="2352" spans="1:9">
      <c r="A2352" s="5" t="s">
        <v>2027</v>
      </c>
      <c r="B2352" s="5"/>
      <c r="C2352" s="47">
        <v>5.0156800000000006</v>
      </c>
      <c r="I2352" s="47"/>
    </row>
    <row r="2353" spans="1:9">
      <c r="A2353" s="5" t="s">
        <v>2028</v>
      </c>
      <c r="B2353" s="5"/>
      <c r="C2353" s="47">
        <v>48.594290000000001</v>
      </c>
      <c r="I2353" s="47"/>
    </row>
    <row r="2354" spans="1:9">
      <c r="A2354" s="5" t="s">
        <v>2029</v>
      </c>
      <c r="B2354" s="5"/>
      <c r="C2354" s="47">
        <v>10.621440000000002</v>
      </c>
      <c r="I2354" s="47"/>
    </row>
    <row r="2355" spans="1:9">
      <c r="A2355" s="5" t="s">
        <v>2030</v>
      </c>
      <c r="B2355" s="5"/>
      <c r="C2355" s="47">
        <v>4.3090000000000002</v>
      </c>
      <c r="I2355" s="47"/>
    </row>
    <row r="2356" spans="1:9">
      <c r="A2356" s="5" t="s">
        <v>315</v>
      </c>
      <c r="B2356" s="5"/>
      <c r="C2356" s="47">
        <v>93.835210000000004</v>
      </c>
      <c r="I2356" s="47"/>
    </row>
    <row r="2357" spans="1:9">
      <c r="A2357" s="5" t="s">
        <v>2031</v>
      </c>
      <c r="B2357" s="5"/>
      <c r="C2357" s="47">
        <v>69.164550000000006</v>
      </c>
      <c r="I2357" s="47"/>
    </row>
    <row r="2358" spans="1:9">
      <c r="A2358" s="5" t="s">
        <v>2032</v>
      </c>
      <c r="B2358" s="5"/>
      <c r="C2358" s="47">
        <v>4.1005000000000003</v>
      </c>
      <c r="I2358" s="47"/>
    </row>
    <row r="2359" spans="1:9">
      <c r="A2359" s="5" t="s">
        <v>2033</v>
      </c>
      <c r="B2359" s="5"/>
      <c r="C2359" s="47">
        <v>4.4827500000000002</v>
      </c>
      <c r="I2359" s="47"/>
    </row>
    <row r="2360" spans="1:9">
      <c r="A2360" s="5" t="s">
        <v>2034</v>
      </c>
      <c r="B2360" s="5"/>
      <c r="C2360" s="47">
        <v>9.0350000000000001</v>
      </c>
      <c r="I2360" s="47"/>
    </row>
    <row r="2361" spans="1:9">
      <c r="A2361" s="5" t="s">
        <v>2035</v>
      </c>
      <c r="B2361" s="5"/>
      <c r="C2361" s="47">
        <v>10.031360000000001</v>
      </c>
      <c r="I2361" s="47"/>
    </row>
    <row r="2362" spans="1:9">
      <c r="A2362" s="5" t="s">
        <v>2036</v>
      </c>
      <c r="B2362" s="5"/>
      <c r="C2362" s="47">
        <v>5.5600000000000005</v>
      </c>
      <c r="I2362" s="47"/>
    </row>
    <row r="2363" spans="1:9">
      <c r="A2363" s="5" t="s">
        <v>2037</v>
      </c>
      <c r="B2363" s="5"/>
      <c r="C2363" s="47">
        <v>17.65568</v>
      </c>
      <c r="I2363" s="47"/>
    </row>
    <row r="2364" spans="1:9">
      <c r="A2364" s="5" t="s">
        <v>2038</v>
      </c>
      <c r="B2364" s="5"/>
      <c r="C2364" s="47">
        <v>6.3056000000000001</v>
      </c>
      <c r="I2364" s="47"/>
    </row>
    <row r="2365" spans="1:9">
      <c r="A2365" s="5" t="s">
        <v>2039</v>
      </c>
      <c r="B2365" s="5"/>
      <c r="C2365" s="47">
        <v>5.5173999999999994</v>
      </c>
      <c r="I2365" s="47"/>
    </row>
    <row r="2366" spans="1:9">
      <c r="A2366" s="5" t="s">
        <v>2040</v>
      </c>
      <c r="B2366" s="5"/>
      <c r="C2366" s="47">
        <v>6.3056000000000001</v>
      </c>
      <c r="I2366" s="47"/>
    </row>
    <row r="2367" spans="1:9">
      <c r="A2367" s="5" t="s">
        <v>2041</v>
      </c>
      <c r="B2367" s="5"/>
      <c r="C2367" s="47">
        <v>6.3056000000000001</v>
      </c>
      <c r="I2367" s="47"/>
    </row>
    <row r="2368" spans="1:9">
      <c r="A2368" s="5" t="s">
        <v>2042</v>
      </c>
      <c r="B2368" s="5"/>
      <c r="C2368" s="47">
        <v>9.22194</v>
      </c>
      <c r="I2368" s="47"/>
    </row>
    <row r="2369" spans="1:9">
      <c r="A2369" s="5" t="s">
        <v>2043</v>
      </c>
      <c r="B2369" s="5"/>
      <c r="C2369" s="47">
        <v>6.3056000000000001</v>
      </c>
      <c r="I2369" s="47"/>
    </row>
    <row r="2370" spans="1:9">
      <c r="A2370" s="5" t="s">
        <v>2044</v>
      </c>
      <c r="B2370" s="5"/>
      <c r="C2370" s="47">
        <v>6.3056000000000001</v>
      </c>
      <c r="I2370" s="47"/>
    </row>
    <row r="2371" spans="1:9">
      <c r="A2371" s="5" t="s">
        <v>2045</v>
      </c>
      <c r="B2371" s="5"/>
      <c r="C2371" s="47">
        <v>3.8225000000000002</v>
      </c>
      <c r="I2371" s="47"/>
    </row>
    <row r="2372" spans="1:9">
      <c r="A2372" s="5" t="s">
        <v>2046</v>
      </c>
      <c r="B2372" s="5"/>
      <c r="C2372" s="47">
        <v>3.8225000000000002</v>
      </c>
      <c r="I2372" s="47"/>
    </row>
    <row r="2373" spans="1:9">
      <c r="A2373" s="5" t="s">
        <v>2047</v>
      </c>
      <c r="B2373" s="5"/>
      <c r="C2373" s="47">
        <v>5.0156800000000006</v>
      </c>
      <c r="I2373" s="47"/>
    </row>
    <row r="2374" spans="1:9">
      <c r="A2374" s="5" t="s">
        <v>2048</v>
      </c>
      <c r="B2374" s="5"/>
      <c r="C2374" s="47">
        <v>11.120000000000001</v>
      </c>
      <c r="I2374" s="47"/>
    </row>
    <row r="2375" spans="1:9">
      <c r="A2375" s="5" t="s">
        <v>2049</v>
      </c>
      <c r="B2375" s="5"/>
      <c r="C2375" s="47">
        <v>5.5600000000000005</v>
      </c>
      <c r="I2375" s="47"/>
    </row>
    <row r="2376" spans="1:9">
      <c r="A2376" s="5" t="s">
        <v>2050</v>
      </c>
      <c r="B2376" s="5"/>
      <c r="C2376" s="47">
        <v>12.649840000000001</v>
      </c>
      <c r="I2376" s="47"/>
    </row>
    <row r="2377" spans="1:9">
      <c r="A2377" s="5" t="s">
        <v>2051</v>
      </c>
      <c r="B2377" s="5"/>
      <c r="C2377" s="47">
        <v>2.5714999999999999</v>
      </c>
      <c r="I2377" s="47"/>
    </row>
    <row r="2378" spans="1:9">
      <c r="A2378" s="5" t="s">
        <v>2051</v>
      </c>
      <c r="B2378" s="5"/>
      <c r="C2378" s="47">
        <v>3.4402500000000003</v>
      </c>
      <c r="I2378" s="47"/>
    </row>
    <row r="2379" spans="1:9">
      <c r="A2379" s="5" t="s">
        <v>2051</v>
      </c>
      <c r="B2379" s="5"/>
      <c r="C2379" s="47">
        <v>5.5600000000000005</v>
      </c>
      <c r="I2379" s="47"/>
    </row>
    <row r="2380" spans="1:9">
      <c r="A2380" s="5" t="s">
        <v>2052</v>
      </c>
      <c r="B2380" s="5"/>
      <c r="C2380" s="47">
        <v>2.4325000000000001</v>
      </c>
      <c r="I2380" s="47"/>
    </row>
    <row r="2381" spans="1:9">
      <c r="A2381" s="5" t="s">
        <v>2052</v>
      </c>
      <c r="B2381" s="5"/>
      <c r="C2381" s="47">
        <v>2.5367500000000001</v>
      </c>
      <c r="I2381" s="47"/>
    </row>
    <row r="2382" spans="1:9">
      <c r="A2382" s="5" t="s">
        <v>2052</v>
      </c>
      <c r="B2382" s="5"/>
      <c r="C2382" s="47">
        <v>5.5600000000000005</v>
      </c>
      <c r="I2382" s="47"/>
    </row>
    <row r="2383" spans="1:9">
      <c r="A2383" s="5" t="s">
        <v>2053</v>
      </c>
      <c r="B2383" s="5"/>
      <c r="C2383" s="47">
        <v>2.2934999999999999</v>
      </c>
      <c r="I2383" s="47"/>
    </row>
    <row r="2384" spans="1:9">
      <c r="A2384" s="5" t="s">
        <v>2053</v>
      </c>
      <c r="B2384" s="5"/>
      <c r="C2384" s="47">
        <v>3.02325</v>
      </c>
      <c r="I2384" s="47"/>
    </row>
    <row r="2385" spans="1:9">
      <c r="A2385" s="5" t="s">
        <v>2053</v>
      </c>
      <c r="B2385" s="5"/>
      <c r="C2385" s="47">
        <v>5.0040000000000004</v>
      </c>
      <c r="I2385" s="47"/>
    </row>
    <row r="2386" spans="1:9">
      <c r="A2386" s="5" t="s">
        <v>2054</v>
      </c>
      <c r="B2386" s="5"/>
      <c r="C2386" s="47">
        <v>10.286</v>
      </c>
      <c r="I2386" s="47"/>
    </row>
    <row r="2387" spans="1:9">
      <c r="A2387" s="5" t="s">
        <v>2055</v>
      </c>
      <c r="B2387" s="5"/>
      <c r="C2387" s="47">
        <v>5.5600000000000005</v>
      </c>
      <c r="I2387" s="47"/>
    </row>
    <row r="2388" spans="1:9">
      <c r="A2388" s="5" t="s">
        <v>2055</v>
      </c>
      <c r="B2388" s="5"/>
      <c r="C2388" s="47">
        <v>14.90775</v>
      </c>
      <c r="I2388" s="47"/>
    </row>
    <row r="2389" spans="1:9">
      <c r="A2389" s="5" t="s">
        <v>2056</v>
      </c>
      <c r="B2389" s="5"/>
      <c r="C2389" s="47">
        <v>36.533070000000002</v>
      </c>
      <c r="I2389" s="47"/>
    </row>
    <row r="2390" spans="1:9">
      <c r="A2390" s="5" t="s">
        <v>2057</v>
      </c>
      <c r="B2390" s="5"/>
      <c r="C2390" s="47">
        <v>2.6010599999999999</v>
      </c>
      <c r="I2390" s="47"/>
    </row>
    <row r="2391" spans="1:9">
      <c r="A2391" s="5" t="s">
        <v>2058</v>
      </c>
      <c r="B2391" s="5"/>
      <c r="C2391" s="47">
        <v>5.0444800000000001</v>
      </c>
      <c r="I2391" s="47"/>
    </row>
    <row r="2392" spans="1:9">
      <c r="A2392" s="5" t="s">
        <v>2059</v>
      </c>
      <c r="B2392" s="5"/>
      <c r="C2392" s="47">
        <v>5.3991699999999998</v>
      </c>
      <c r="I2392" s="47"/>
    </row>
    <row r="2393" spans="1:9">
      <c r="A2393" s="5" t="s">
        <v>2060</v>
      </c>
      <c r="B2393" s="5"/>
      <c r="C2393" s="47">
        <v>6.3056000000000001</v>
      </c>
      <c r="I2393" s="47"/>
    </row>
    <row r="2394" spans="1:9">
      <c r="A2394" s="5" t="s">
        <v>2061</v>
      </c>
      <c r="B2394" s="5"/>
      <c r="C2394" s="47">
        <v>16.394560000000002</v>
      </c>
      <c r="I2394" s="47"/>
    </row>
    <row r="2395" spans="1:9">
      <c r="A2395" s="5" t="s">
        <v>2062</v>
      </c>
      <c r="B2395" s="5"/>
      <c r="C2395" s="47">
        <v>11.35008</v>
      </c>
      <c r="I2395" s="47"/>
    </row>
    <row r="2396" spans="1:9">
      <c r="A2396" s="5" t="s">
        <v>2063</v>
      </c>
      <c r="B2396" s="5"/>
      <c r="C2396" s="47">
        <v>27.99192</v>
      </c>
      <c r="I2396" s="47"/>
    </row>
    <row r="2397" spans="1:9">
      <c r="A2397" s="5" t="s">
        <v>2064</v>
      </c>
      <c r="B2397" s="5"/>
      <c r="C2397" s="47">
        <v>22.828720000000001</v>
      </c>
      <c r="I2397" s="47"/>
    </row>
    <row r="2398" spans="1:9">
      <c r="A2398" s="5" t="s">
        <v>2065</v>
      </c>
      <c r="B2398" s="5"/>
      <c r="C2398" s="47">
        <v>7.6450000000000005</v>
      </c>
      <c r="I2398" s="47"/>
    </row>
    <row r="2399" spans="1:9">
      <c r="A2399" s="5" t="s">
        <v>2066</v>
      </c>
      <c r="B2399" s="5"/>
      <c r="C2399" s="47">
        <v>7.7839999999999998</v>
      </c>
      <c r="I2399" s="47"/>
    </row>
    <row r="2400" spans="1:9">
      <c r="A2400" s="5" t="s">
        <v>2067</v>
      </c>
      <c r="B2400" s="5"/>
      <c r="C2400" s="47">
        <v>6.3802399999999997</v>
      </c>
      <c r="I2400" s="47"/>
    </row>
    <row r="2401" spans="1:9">
      <c r="A2401" s="5" t="s">
        <v>2068</v>
      </c>
      <c r="B2401" s="5"/>
      <c r="C2401" s="47">
        <v>36.584960000000002</v>
      </c>
      <c r="I2401" s="47"/>
    </row>
    <row r="2402" spans="1:9">
      <c r="A2402" s="5" t="s">
        <v>2069</v>
      </c>
      <c r="B2402" s="5"/>
      <c r="C2402" s="47">
        <v>2.25875</v>
      </c>
      <c r="I2402" s="47"/>
    </row>
    <row r="2403" spans="1:9">
      <c r="A2403" s="5" t="s">
        <v>2070</v>
      </c>
      <c r="B2403" s="5"/>
      <c r="C2403" s="47">
        <v>5.9008000000000003</v>
      </c>
      <c r="I2403" s="47"/>
    </row>
    <row r="2404" spans="1:9">
      <c r="A2404" s="5" t="s">
        <v>2071</v>
      </c>
      <c r="B2404" s="5"/>
      <c r="C2404" s="47">
        <v>13.92693</v>
      </c>
      <c r="I2404" s="47"/>
    </row>
    <row r="2405" spans="1:9">
      <c r="A2405" s="5" t="s">
        <v>2072</v>
      </c>
      <c r="B2405" s="5"/>
      <c r="C2405" s="47">
        <v>1.3399400000000001</v>
      </c>
      <c r="I2405" s="47"/>
    </row>
    <row r="2406" spans="1:9">
      <c r="A2406" s="5" t="s">
        <v>316</v>
      </c>
      <c r="B2406" s="5"/>
      <c r="C2406" s="47">
        <v>50.090110000000003</v>
      </c>
      <c r="I2406" s="47"/>
    </row>
    <row r="2407" spans="1:9">
      <c r="A2407" s="5" t="s">
        <v>2073</v>
      </c>
      <c r="B2407" s="5"/>
      <c r="C2407" s="47">
        <v>15.95025</v>
      </c>
      <c r="I2407" s="47"/>
    </row>
    <row r="2408" spans="1:9">
      <c r="A2408" s="5" t="s">
        <v>2074</v>
      </c>
      <c r="B2408" s="5"/>
      <c r="C2408" s="47">
        <v>3.8225000000000002</v>
      </c>
      <c r="I2408" s="47"/>
    </row>
    <row r="2409" spans="1:9">
      <c r="A2409" s="5" t="s">
        <v>2075</v>
      </c>
      <c r="B2409" s="5"/>
      <c r="C2409" s="47">
        <v>43.056199999999997</v>
      </c>
      <c r="I2409" s="47"/>
    </row>
    <row r="2410" spans="1:9">
      <c r="A2410" s="5" t="s">
        <v>2076</v>
      </c>
      <c r="B2410" s="5"/>
      <c r="C2410" s="47">
        <v>14.16192</v>
      </c>
      <c r="I2410" s="47"/>
    </row>
    <row r="2411" spans="1:9">
      <c r="A2411" s="5" t="s">
        <v>2077</v>
      </c>
      <c r="B2411" s="5"/>
      <c r="C2411" s="47">
        <v>11.801600000000001</v>
      </c>
      <c r="I2411" s="47"/>
    </row>
    <row r="2412" spans="1:9">
      <c r="A2412" s="5" t="s">
        <v>2078</v>
      </c>
      <c r="B2412" s="5"/>
      <c r="C2412" s="47">
        <v>10.286</v>
      </c>
      <c r="I2412" s="47"/>
    </row>
    <row r="2413" spans="1:9">
      <c r="A2413" s="5" t="s">
        <v>2079</v>
      </c>
      <c r="B2413" s="5"/>
      <c r="C2413" s="47">
        <v>2.5714999999999999</v>
      </c>
      <c r="I2413" s="47"/>
    </row>
    <row r="2414" spans="1:9">
      <c r="A2414" s="5" t="s">
        <v>2080</v>
      </c>
      <c r="B2414" s="5"/>
      <c r="C2414" s="47">
        <v>27.74464</v>
      </c>
      <c r="I2414" s="47"/>
    </row>
    <row r="2415" spans="1:9">
      <c r="A2415" s="5" t="s">
        <v>2081</v>
      </c>
      <c r="B2415" s="5"/>
      <c r="C2415" s="47">
        <v>31.252130000000001</v>
      </c>
      <c r="I2415" s="47"/>
    </row>
    <row r="2416" spans="1:9">
      <c r="A2416" s="5" t="s">
        <v>2082</v>
      </c>
      <c r="B2416" s="5"/>
      <c r="C2416" s="47">
        <v>32.513249999999999</v>
      </c>
      <c r="I2416" s="47"/>
    </row>
    <row r="2417" spans="1:9">
      <c r="A2417" s="5" t="s">
        <v>2083</v>
      </c>
      <c r="B2417" s="5"/>
      <c r="C2417" s="47">
        <v>13.714680000000001</v>
      </c>
      <c r="I2417" s="47"/>
    </row>
    <row r="2418" spans="1:9">
      <c r="A2418" s="5" t="s">
        <v>2084</v>
      </c>
      <c r="B2418" s="5"/>
      <c r="C2418" s="47">
        <v>24.197740000000003</v>
      </c>
      <c r="I2418" s="47"/>
    </row>
    <row r="2419" spans="1:9">
      <c r="A2419" s="5" t="s">
        <v>2085</v>
      </c>
      <c r="B2419" s="5"/>
      <c r="C2419" s="47">
        <v>58.799720000000001</v>
      </c>
      <c r="I2419" s="47"/>
    </row>
    <row r="2420" spans="1:9">
      <c r="A2420" s="5" t="s">
        <v>2086</v>
      </c>
      <c r="B2420" s="5"/>
      <c r="C2420" s="47">
        <v>2.7800000000000002</v>
      </c>
      <c r="I2420" s="47"/>
    </row>
    <row r="2421" spans="1:9">
      <c r="A2421" s="5" t="s">
        <v>2087</v>
      </c>
      <c r="B2421" s="5"/>
      <c r="C2421" s="47">
        <v>41.938199999999995</v>
      </c>
      <c r="I2421" s="47"/>
    </row>
    <row r="2422" spans="1:9">
      <c r="A2422" s="5" t="s">
        <v>2088</v>
      </c>
      <c r="B2422" s="5"/>
      <c r="C2422" s="47">
        <v>63.883610000000004</v>
      </c>
      <c r="I2422" s="47"/>
    </row>
    <row r="2423" spans="1:9">
      <c r="A2423" s="5" t="s">
        <v>2089</v>
      </c>
      <c r="B2423" s="5"/>
      <c r="C2423" s="47">
        <v>6.3056000000000001</v>
      </c>
      <c r="I2423" s="47"/>
    </row>
    <row r="2424" spans="1:9">
      <c r="A2424" s="5" t="s">
        <v>2090</v>
      </c>
      <c r="B2424" s="5"/>
      <c r="C2424" s="47">
        <v>73.026730000000001</v>
      </c>
      <c r="I2424" s="47"/>
    </row>
    <row r="2425" spans="1:9">
      <c r="A2425" s="5" t="s">
        <v>2091</v>
      </c>
      <c r="B2425" s="5"/>
      <c r="C2425" s="47">
        <v>1.2510000000000001</v>
      </c>
      <c r="I2425" s="47"/>
    </row>
    <row r="2426" spans="1:9">
      <c r="A2426" s="5" t="s">
        <v>2092</v>
      </c>
      <c r="B2426" s="5"/>
      <c r="C2426" s="47">
        <v>2.7800000000000002</v>
      </c>
      <c r="I2426" s="47"/>
    </row>
    <row r="2427" spans="1:9">
      <c r="A2427" s="5" t="s">
        <v>2092</v>
      </c>
      <c r="B2427" s="5"/>
      <c r="C2427" s="47">
        <v>2.8494999999999999</v>
      </c>
      <c r="I2427" s="47"/>
    </row>
    <row r="2428" spans="1:9">
      <c r="A2428" s="5" t="s">
        <v>2092</v>
      </c>
      <c r="B2428" s="5"/>
      <c r="C2428" s="47">
        <v>3.3359999999999999</v>
      </c>
      <c r="I2428" s="47"/>
    </row>
    <row r="2429" spans="1:9">
      <c r="A2429" s="5" t="s">
        <v>2092</v>
      </c>
      <c r="B2429" s="5"/>
      <c r="C2429" s="47">
        <v>3.5445000000000002</v>
      </c>
      <c r="I2429" s="47"/>
    </row>
    <row r="2430" spans="1:9">
      <c r="A2430" s="5" t="s">
        <v>2093</v>
      </c>
      <c r="B2430" s="5"/>
      <c r="C2430" s="47">
        <v>5.5600000000000005</v>
      </c>
      <c r="I2430" s="47"/>
    </row>
    <row r="2431" spans="1:9">
      <c r="A2431" s="5" t="s">
        <v>2094</v>
      </c>
      <c r="B2431" s="5"/>
      <c r="C2431" s="47">
        <v>40.828760000000003</v>
      </c>
      <c r="I2431" s="47"/>
    </row>
    <row r="2432" spans="1:9">
      <c r="A2432" s="5" t="s">
        <v>2095</v>
      </c>
      <c r="B2432" s="5"/>
      <c r="C2432" s="47">
        <v>22.70016</v>
      </c>
      <c r="I2432" s="47"/>
    </row>
    <row r="2433" spans="1:9">
      <c r="A2433" s="5" t="s">
        <v>2096</v>
      </c>
      <c r="B2433" s="5"/>
      <c r="C2433" s="47">
        <v>12.6112</v>
      </c>
      <c r="I2433" s="47"/>
    </row>
    <row r="2434" spans="1:9">
      <c r="A2434" s="5" t="s">
        <v>2097</v>
      </c>
      <c r="B2434" s="5"/>
      <c r="C2434" s="47">
        <v>22.429120000000001</v>
      </c>
      <c r="I2434" s="47"/>
    </row>
    <row r="2435" spans="1:9">
      <c r="A2435" s="5" t="s">
        <v>2098</v>
      </c>
      <c r="B2435" s="5"/>
      <c r="C2435" s="47">
        <v>10.08896</v>
      </c>
      <c r="I2435" s="47"/>
    </row>
    <row r="2436" spans="1:9">
      <c r="A2436" s="5" t="s">
        <v>2099</v>
      </c>
      <c r="B2436" s="5"/>
      <c r="C2436" s="47">
        <v>205.52316000000002</v>
      </c>
      <c r="I2436" s="47"/>
    </row>
    <row r="2437" spans="1:9">
      <c r="A2437" s="5" t="s">
        <v>2100</v>
      </c>
      <c r="B2437" s="5"/>
      <c r="C2437" s="47">
        <v>5.5600000000000005</v>
      </c>
      <c r="I2437" s="47"/>
    </row>
    <row r="2438" spans="1:9">
      <c r="A2438" s="5" t="s">
        <v>2101</v>
      </c>
      <c r="B2438" s="5"/>
      <c r="C2438" s="47">
        <v>14.77875</v>
      </c>
      <c r="I2438" s="47"/>
    </row>
    <row r="2439" spans="1:9">
      <c r="A2439" s="5" t="s">
        <v>2102</v>
      </c>
      <c r="B2439" s="5"/>
      <c r="C2439" s="47">
        <v>3.4055</v>
      </c>
      <c r="I2439" s="47"/>
    </row>
    <row r="2440" spans="1:9">
      <c r="A2440" s="5" t="s">
        <v>2103</v>
      </c>
      <c r="B2440" s="5"/>
      <c r="C2440" s="47">
        <v>3.8919999999999999</v>
      </c>
      <c r="I2440" s="47"/>
    </row>
    <row r="2441" spans="1:9">
      <c r="A2441" s="5" t="s">
        <v>2104</v>
      </c>
      <c r="B2441" s="5"/>
      <c r="C2441" s="47">
        <v>5.5600000000000005</v>
      </c>
      <c r="I2441" s="47"/>
    </row>
    <row r="2442" spans="1:9">
      <c r="A2442" s="5" t="s">
        <v>2105</v>
      </c>
      <c r="B2442" s="5"/>
      <c r="C2442" s="47">
        <v>5.5600000000000005</v>
      </c>
      <c r="I2442" s="47"/>
    </row>
    <row r="2443" spans="1:9">
      <c r="A2443" s="5" t="s">
        <v>2106</v>
      </c>
      <c r="B2443" s="5"/>
      <c r="C2443" s="47">
        <v>2.5714999999999999</v>
      </c>
      <c r="I2443" s="47"/>
    </row>
    <row r="2444" spans="1:9">
      <c r="A2444" s="5" t="s">
        <v>2107</v>
      </c>
      <c r="B2444" s="5"/>
      <c r="C2444" s="47">
        <v>9.9384999999999994</v>
      </c>
      <c r="I2444" s="47"/>
    </row>
    <row r="2445" spans="1:9">
      <c r="A2445" s="5" t="s">
        <v>2108</v>
      </c>
      <c r="B2445" s="5"/>
      <c r="C2445" s="47">
        <v>2.5367500000000001</v>
      </c>
      <c r="I2445" s="47"/>
    </row>
    <row r="2446" spans="1:9">
      <c r="A2446" s="5" t="s">
        <v>2109</v>
      </c>
      <c r="B2446" s="5"/>
      <c r="C2446" s="47">
        <v>8.6875</v>
      </c>
      <c r="I2446" s="47"/>
    </row>
    <row r="2447" spans="1:9">
      <c r="A2447" s="5" t="s">
        <v>2110</v>
      </c>
      <c r="B2447" s="5"/>
      <c r="C2447" s="47">
        <v>8.5137499999999999</v>
      </c>
      <c r="I2447" s="47"/>
    </row>
    <row r="2448" spans="1:9">
      <c r="A2448" s="5" t="s">
        <v>2111</v>
      </c>
      <c r="B2448" s="5"/>
      <c r="C2448" s="47">
        <v>5.5600000000000005</v>
      </c>
      <c r="I2448" s="47"/>
    </row>
    <row r="2449" spans="1:9">
      <c r="A2449" s="5" t="s">
        <v>2112</v>
      </c>
      <c r="B2449" s="5"/>
      <c r="C2449" s="47">
        <v>2.0502500000000001</v>
      </c>
      <c r="I2449" s="47"/>
    </row>
    <row r="2450" spans="1:9">
      <c r="A2450" s="5" t="s">
        <v>2113</v>
      </c>
      <c r="B2450" s="5"/>
      <c r="C2450" s="47">
        <v>4.9692499999999997</v>
      </c>
      <c r="I2450" s="47"/>
    </row>
    <row r="2451" spans="1:9">
      <c r="A2451" s="5" t="s">
        <v>2114</v>
      </c>
      <c r="B2451" s="5"/>
      <c r="C2451" s="47">
        <v>3.9962500000000003</v>
      </c>
      <c r="I2451" s="47"/>
    </row>
    <row r="2452" spans="1:9">
      <c r="A2452" s="5" t="s">
        <v>2115</v>
      </c>
      <c r="B2452" s="5"/>
      <c r="C2452" s="47">
        <v>11.120000000000001</v>
      </c>
      <c r="I2452" s="47"/>
    </row>
    <row r="2453" spans="1:9">
      <c r="A2453" s="5" t="s">
        <v>2116</v>
      </c>
      <c r="B2453" s="5"/>
      <c r="C2453" s="47">
        <v>5.5600000000000005</v>
      </c>
      <c r="I2453" s="47"/>
    </row>
    <row r="2454" spans="1:9">
      <c r="A2454" s="5" t="s">
        <v>2117</v>
      </c>
      <c r="B2454" s="5"/>
      <c r="C2454" s="47">
        <v>5.5600000000000005</v>
      </c>
      <c r="I2454" s="47"/>
    </row>
    <row r="2455" spans="1:9">
      <c r="A2455" s="5" t="s">
        <v>2118</v>
      </c>
      <c r="B2455" s="5"/>
      <c r="C2455" s="47">
        <v>2.7800000000000002</v>
      </c>
      <c r="I2455" s="47"/>
    </row>
    <row r="2456" spans="1:9">
      <c r="A2456" s="5" t="s">
        <v>2119</v>
      </c>
      <c r="B2456" s="5"/>
      <c r="C2456" s="47">
        <v>1.3900000000000001</v>
      </c>
      <c r="I2456" s="47"/>
    </row>
    <row r="2457" spans="1:9">
      <c r="A2457" s="5" t="s">
        <v>2120</v>
      </c>
      <c r="B2457" s="5"/>
      <c r="C2457" s="47">
        <v>5.5600000000000005</v>
      </c>
      <c r="I2457" s="47"/>
    </row>
    <row r="2458" spans="1:9">
      <c r="A2458" s="5" t="s">
        <v>2121</v>
      </c>
      <c r="B2458" s="5"/>
      <c r="C2458" s="47">
        <v>5.10825</v>
      </c>
      <c r="I2458" s="47"/>
    </row>
    <row r="2459" spans="1:9">
      <c r="A2459" s="5" t="s">
        <v>2122</v>
      </c>
      <c r="B2459" s="5"/>
      <c r="C2459" s="47">
        <v>5.5600000000000005</v>
      </c>
      <c r="I2459" s="47"/>
    </row>
    <row r="2460" spans="1:9">
      <c r="A2460" s="5" t="s">
        <v>2123</v>
      </c>
      <c r="B2460" s="5"/>
      <c r="C2460" s="47">
        <v>5.5600000000000005</v>
      </c>
      <c r="I2460" s="47"/>
    </row>
    <row r="2461" spans="1:9">
      <c r="A2461" s="5" t="s">
        <v>2124</v>
      </c>
      <c r="B2461" s="5"/>
      <c r="C2461" s="47">
        <v>3.4402500000000003</v>
      </c>
      <c r="I2461" s="47"/>
    </row>
    <row r="2462" spans="1:9">
      <c r="A2462" s="5" t="s">
        <v>2125</v>
      </c>
      <c r="B2462" s="5"/>
      <c r="C2462" s="47">
        <v>4.1005000000000003</v>
      </c>
      <c r="I2462" s="47"/>
    </row>
    <row r="2463" spans="1:9">
      <c r="A2463" s="5" t="s">
        <v>2126</v>
      </c>
      <c r="B2463" s="5"/>
      <c r="C2463" s="47">
        <v>2.7800000000000002</v>
      </c>
      <c r="I2463" s="47"/>
    </row>
    <row r="2464" spans="1:9">
      <c r="A2464" s="5" t="s">
        <v>2127</v>
      </c>
      <c r="B2464" s="5"/>
      <c r="C2464" s="47">
        <v>2.9537499999999999</v>
      </c>
      <c r="I2464" s="47"/>
    </row>
    <row r="2465" spans="1:9">
      <c r="A2465" s="5" t="s">
        <v>2128</v>
      </c>
      <c r="B2465" s="5"/>
      <c r="C2465" s="47">
        <v>3.4402500000000003</v>
      </c>
      <c r="I2465" s="47"/>
    </row>
    <row r="2466" spans="1:9">
      <c r="A2466" s="5" t="s">
        <v>2129</v>
      </c>
      <c r="B2466" s="5"/>
      <c r="C2466" s="47">
        <v>5.10825</v>
      </c>
      <c r="I2466" s="47"/>
    </row>
    <row r="2467" spans="1:9">
      <c r="A2467" s="5" t="s">
        <v>2130</v>
      </c>
      <c r="B2467" s="5"/>
      <c r="C2467" s="47">
        <v>3.8225000000000002</v>
      </c>
      <c r="I2467" s="47"/>
    </row>
    <row r="2468" spans="1:9">
      <c r="A2468" s="5" t="s">
        <v>2131</v>
      </c>
      <c r="B2468" s="5"/>
      <c r="C2468" s="47">
        <v>8.0967500000000001</v>
      </c>
      <c r="I2468" s="47"/>
    </row>
    <row r="2469" spans="1:9">
      <c r="A2469" s="5" t="s">
        <v>2132</v>
      </c>
      <c r="B2469" s="5"/>
      <c r="C2469" s="47">
        <v>5.5600000000000005</v>
      </c>
      <c r="I2469" s="47"/>
    </row>
    <row r="2470" spans="1:9">
      <c r="A2470" s="5" t="s">
        <v>2133</v>
      </c>
      <c r="B2470" s="5"/>
      <c r="C2470" s="47">
        <v>5.4210000000000003</v>
      </c>
      <c r="I2470" s="47"/>
    </row>
    <row r="2471" spans="1:9">
      <c r="A2471" s="5" t="s">
        <v>2134</v>
      </c>
      <c r="B2471" s="5"/>
      <c r="C2471" s="47">
        <v>5.5600000000000005</v>
      </c>
      <c r="I2471" s="47"/>
    </row>
    <row r="2472" spans="1:9">
      <c r="A2472" s="5" t="s">
        <v>2135</v>
      </c>
      <c r="B2472" s="5"/>
      <c r="C2472" s="47">
        <v>15.880750000000001</v>
      </c>
      <c r="I2472" s="47"/>
    </row>
    <row r="2473" spans="1:9">
      <c r="A2473" s="5" t="s">
        <v>2136</v>
      </c>
      <c r="B2473" s="5"/>
      <c r="C2473" s="47">
        <v>3.5445000000000002</v>
      </c>
      <c r="I2473" s="47"/>
    </row>
    <row r="2474" spans="1:9">
      <c r="A2474" s="5" t="s">
        <v>2137</v>
      </c>
      <c r="B2474" s="5"/>
      <c r="C2474" s="47">
        <v>5.5600000000000005</v>
      </c>
      <c r="I2474" s="47"/>
    </row>
    <row r="2475" spans="1:9">
      <c r="A2475" s="5" t="s">
        <v>2138</v>
      </c>
      <c r="B2475" s="5"/>
      <c r="C2475" s="47">
        <v>5.5600000000000005</v>
      </c>
      <c r="I2475" s="47"/>
    </row>
    <row r="2476" spans="1:9">
      <c r="A2476" s="5" t="s">
        <v>2139</v>
      </c>
      <c r="B2476" s="5"/>
      <c r="C2476" s="47">
        <v>15.880750000000001</v>
      </c>
      <c r="I2476" s="47"/>
    </row>
    <row r="2477" spans="1:9">
      <c r="A2477" s="5" t="s">
        <v>2140</v>
      </c>
      <c r="B2477" s="5"/>
      <c r="C2477" s="47">
        <v>14.56025</v>
      </c>
      <c r="I2477" s="47"/>
    </row>
    <row r="2478" spans="1:9">
      <c r="A2478" s="5" t="s">
        <v>2141</v>
      </c>
      <c r="B2478" s="5"/>
      <c r="C2478" s="47">
        <v>2.9996</v>
      </c>
      <c r="I2478" s="47"/>
    </row>
    <row r="2479" spans="1:9">
      <c r="A2479" s="5" t="s">
        <v>2142</v>
      </c>
      <c r="B2479" s="5"/>
      <c r="C2479" s="47">
        <v>10.9115</v>
      </c>
      <c r="I2479" s="47"/>
    </row>
    <row r="2480" spans="1:9">
      <c r="A2480" s="5" t="s">
        <v>2143</v>
      </c>
      <c r="B2480" s="5"/>
      <c r="C2480" s="47">
        <v>2.4672499999999999</v>
      </c>
      <c r="I2480" s="47"/>
    </row>
    <row r="2481" spans="1:9">
      <c r="A2481" s="5" t="s">
        <v>2144</v>
      </c>
      <c r="B2481" s="5"/>
      <c r="C2481" s="47">
        <v>0.40130000000000005</v>
      </c>
      <c r="I2481" s="47"/>
    </row>
    <row r="2482" spans="1:9">
      <c r="A2482" s="5" t="s">
        <v>2145</v>
      </c>
      <c r="B2482" s="5"/>
      <c r="C2482" s="47">
        <v>2.8842500000000002</v>
      </c>
      <c r="I2482" s="47"/>
    </row>
    <row r="2483" spans="1:9">
      <c r="A2483" s="5" t="s">
        <v>2146</v>
      </c>
      <c r="B2483" s="5"/>
      <c r="C2483" s="47">
        <v>3.4750000000000001</v>
      </c>
      <c r="I2483" s="47"/>
    </row>
    <row r="2484" spans="1:9">
      <c r="A2484" s="5" t="s">
        <v>2147</v>
      </c>
      <c r="B2484" s="5"/>
      <c r="C2484" s="47">
        <v>5.10825</v>
      </c>
      <c r="I2484" s="47"/>
    </row>
    <row r="2485" spans="1:9">
      <c r="A2485" s="5" t="s">
        <v>2148</v>
      </c>
      <c r="B2485" s="5"/>
      <c r="C2485" s="47">
        <v>4.5175000000000001</v>
      </c>
      <c r="I2485" s="47"/>
    </row>
    <row r="2486" spans="1:9">
      <c r="A2486" s="5" t="s">
        <v>2149</v>
      </c>
      <c r="B2486" s="5"/>
      <c r="C2486" s="47">
        <v>12.33625</v>
      </c>
      <c r="I2486" s="47"/>
    </row>
    <row r="2487" spans="1:9">
      <c r="A2487" s="5" t="s">
        <v>2150</v>
      </c>
      <c r="B2487" s="5"/>
      <c r="C2487" s="47">
        <v>5.5600000000000005</v>
      </c>
      <c r="I2487" s="47"/>
    </row>
    <row r="2488" spans="1:9">
      <c r="A2488" s="5" t="s">
        <v>2151</v>
      </c>
      <c r="B2488" s="5"/>
      <c r="C2488" s="47">
        <v>3.1622500000000002</v>
      </c>
      <c r="I2488" s="47"/>
    </row>
    <row r="2489" spans="1:9">
      <c r="A2489" s="5" t="s">
        <v>2152</v>
      </c>
      <c r="B2489" s="5"/>
      <c r="C2489" s="47">
        <v>3.8572500000000001</v>
      </c>
      <c r="I2489" s="47"/>
    </row>
    <row r="2490" spans="1:9">
      <c r="A2490" s="5" t="s">
        <v>2153</v>
      </c>
      <c r="B2490" s="5"/>
      <c r="C2490" s="47">
        <v>0.69500000000000006</v>
      </c>
      <c r="I2490" s="47"/>
    </row>
    <row r="2491" spans="1:9">
      <c r="A2491" s="5" t="s">
        <v>2154</v>
      </c>
      <c r="B2491" s="5"/>
      <c r="C2491" s="47">
        <v>11.120000000000001</v>
      </c>
      <c r="I2491" s="47"/>
    </row>
    <row r="2492" spans="1:9">
      <c r="A2492" s="5" t="s">
        <v>2155</v>
      </c>
      <c r="B2492" s="5"/>
      <c r="C2492" s="47">
        <v>16.68</v>
      </c>
      <c r="I2492" s="47"/>
    </row>
    <row r="2493" spans="1:9">
      <c r="A2493" s="5" t="s">
        <v>2156</v>
      </c>
      <c r="B2493" s="5"/>
      <c r="C2493" s="47">
        <v>3.4402500000000003</v>
      </c>
      <c r="I2493" s="47"/>
    </row>
    <row r="2494" spans="1:9">
      <c r="A2494" s="5" t="s">
        <v>2157</v>
      </c>
      <c r="B2494" s="5"/>
      <c r="C2494" s="47">
        <v>3.4402500000000003</v>
      </c>
      <c r="I2494" s="47"/>
    </row>
    <row r="2495" spans="1:9">
      <c r="A2495" s="5" t="s">
        <v>2158</v>
      </c>
      <c r="B2495" s="5"/>
      <c r="C2495" s="47">
        <v>5.5600000000000005</v>
      </c>
      <c r="I2495" s="47"/>
    </row>
    <row r="2496" spans="1:9">
      <c r="A2496" s="5" t="s">
        <v>2159</v>
      </c>
      <c r="B2496" s="5"/>
      <c r="C2496" s="47">
        <v>3.4055</v>
      </c>
      <c r="I2496" s="47"/>
    </row>
    <row r="2497" spans="1:9">
      <c r="A2497" s="5" t="s">
        <v>2160</v>
      </c>
      <c r="B2497" s="5"/>
      <c r="C2497" s="47">
        <v>11.120000000000001</v>
      </c>
      <c r="I2497" s="47"/>
    </row>
    <row r="2498" spans="1:9">
      <c r="A2498" s="5" t="s">
        <v>2161</v>
      </c>
      <c r="B2498" s="5"/>
      <c r="C2498" s="47">
        <v>16.263000000000002</v>
      </c>
      <c r="I2498" s="47"/>
    </row>
    <row r="2499" spans="1:9">
      <c r="A2499" s="5" t="s">
        <v>2162</v>
      </c>
      <c r="B2499" s="5"/>
      <c r="C2499" s="47">
        <v>5.5600000000000005</v>
      </c>
      <c r="I2499" s="47"/>
    </row>
    <row r="2500" spans="1:9">
      <c r="A2500" s="5" t="s">
        <v>2163</v>
      </c>
      <c r="B2500" s="5"/>
      <c r="C2500" s="47">
        <v>5.5252499999999998</v>
      </c>
      <c r="I2500" s="47"/>
    </row>
    <row r="2501" spans="1:9">
      <c r="A2501" s="5" t="s">
        <v>2164</v>
      </c>
      <c r="B2501" s="5"/>
      <c r="C2501" s="47">
        <v>4.34375</v>
      </c>
      <c r="I2501" s="47"/>
    </row>
    <row r="2502" spans="1:9">
      <c r="A2502" s="5" t="s">
        <v>2164</v>
      </c>
      <c r="B2502" s="5"/>
      <c r="C2502" s="47">
        <v>5.5600000000000005</v>
      </c>
      <c r="I2502" s="47"/>
    </row>
    <row r="2503" spans="1:9">
      <c r="A2503" s="5" t="s">
        <v>2165</v>
      </c>
      <c r="B2503" s="5"/>
      <c r="C2503" s="47">
        <v>2.5714999999999999</v>
      </c>
      <c r="I2503" s="47"/>
    </row>
    <row r="2504" spans="1:9">
      <c r="A2504" s="5" t="s">
        <v>2166</v>
      </c>
      <c r="B2504" s="5"/>
      <c r="C2504" s="47">
        <v>5.5600000000000005</v>
      </c>
      <c r="I2504" s="47"/>
    </row>
    <row r="2505" spans="1:9">
      <c r="A2505" s="5" t="s">
        <v>2167</v>
      </c>
      <c r="B2505" s="5"/>
      <c r="C2505" s="47">
        <v>11.120000000000001</v>
      </c>
      <c r="I2505" s="47"/>
    </row>
    <row r="2506" spans="1:9">
      <c r="A2506" s="5" t="s">
        <v>2168</v>
      </c>
      <c r="B2506" s="5"/>
      <c r="C2506" s="47">
        <v>5.5600000000000005</v>
      </c>
      <c r="I2506" s="47"/>
    </row>
    <row r="2507" spans="1:9">
      <c r="A2507" s="5" t="s">
        <v>2169</v>
      </c>
      <c r="B2507" s="5"/>
      <c r="C2507" s="47">
        <v>0.86875000000000002</v>
      </c>
      <c r="I2507" s="47"/>
    </row>
    <row r="2508" spans="1:9">
      <c r="A2508" s="5" t="s">
        <v>2170</v>
      </c>
      <c r="B2508" s="5"/>
      <c r="C2508" s="47">
        <v>3.4750000000000001</v>
      </c>
      <c r="I2508" s="47"/>
    </row>
    <row r="2509" spans="1:9">
      <c r="A2509" s="5" t="s">
        <v>2171</v>
      </c>
      <c r="B2509" s="5"/>
      <c r="C2509" s="47">
        <v>5.5600000000000005</v>
      </c>
      <c r="I2509" s="47"/>
    </row>
    <row r="2510" spans="1:9">
      <c r="A2510" s="5" t="s">
        <v>2172</v>
      </c>
      <c r="B2510" s="5"/>
      <c r="C2510" s="47">
        <v>15.811250000000001</v>
      </c>
      <c r="I2510" s="47"/>
    </row>
    <row r="2511" spans="1:9">
      <c r="A2511" s="5" t="s">
        <v>2173</v>
      </c>
      <c r="B2511" s="5"/>
      <c r="C2511" s="47">
        <v>13.9</v>
      </c>
      <c r="I2511" s="47"/>
    </row>
    <row r="2512" spans="1:9">
      <c r="A2512" s="5" t="s">
        <v>2174</v>
      </c>
      <c r="B2512" s="5"/>
      <c r="C2512" s="47">
        <v>5.5600000000000005</v>
      </c>
      <c r="I2512" s="47"/>
    </row>
    <row r="2513" spans="1:9">
      <c r="A2513" s="5" t="s">
        <v>2175</v>
      </c>
      <c r="B2513" s="5"/>
      <c r="C2513" s="47">
        <v>11.120000000000001</v>
      </c>
      <c r="I2513" s="47"/>
    </row>
    <row r="2514" spans="1:9">
      <c r="A2514" s="5" t="s">
        <v>2176</v>
      </c>
      <c r="B2514" s="5"/>
      <c r="C2514" s="47">
        <v>2.085</v>
      </c>
      <c r="I2514" s="47"/>
    </row>
    <row r="2515" spans="1:9">
      <c r="A2515" s="5" t="s">
        <v>2177</v>
      </c>
      <c r="B2515" s="5"/>
      <c r="C2515" s="47">
        <v>2.5367500000000001</v>
      </c>
      <c r="I2515" s="47"/>
    </row>
    <row r="2516" spans="1:9">
      <c r="A2516" s="5" t="s">
        <v>2178</v>
      </c>
      <c r="B2516" s="5"/>
      <c r="C2516" s="47">
        <v>15.046750000000001</v>
      </c>
      <c r="I2516" s="47"/>
    </row>
    <row r="2517" spans="1:9">
      <c r="A2517" s="5" t="s">
        <v>2179</v>
      </c>
      <c r="B2517" s="5"/>
      <c r="C2517" s="47">
        <v>3.0688000000000004</v>
      </c>
      <c r="I2517" s="47"/>
    </row>
    <row r="2518" spans="1:9">
      <c r="A2518" s="5" t="s">
        <v>2180</v>
      </c>
      <c r="B2518" s="5"/>
      <c r="C2518" s="47">
        <v>11.120000000000001</v>
      </c>
      <c r="I2518" s="47"/>
    </row>
    <row r="2519" spans="1:9">
      <c r="A2519" s="5" t="s">
        <v>2181</v>
      </c>
      <c r="B2519" s="5"/>
      <c r="C2519" s="47">
        <v>5.5600000000000005</v>
      </c>
      <c r="I2519" s="47"/>
    </row>
    <row r="2520" spans="1:9">
      <c r="A2520" s="5" t="s">
        <v>2182</v>
      </c>
      <c r="B2520" s="5"/>
      <c r="C2520" s="47">
        <v>8.34</v>
      </c>
      <c r="I2520" s="47"/>
    </row>
    <row r="2521" spans="1:9">
      <c r="A2521" s="5" t="s">
        <v>2183</v>
      </c>
      <c r="B2521" s="5"/>
      <c r="C2521" s="47">
        <v>5.5600000000000005</v>
      </c>
      <c r="I2521" s="47"/>
    </row>
    <row r="2522" spans="1:9">
      <c r="A2522" s="5" t="s">
        <v>2184</v>
      </c>
      <c r="B2522" s="5"/>
      <c r="C2522" s="47">
        <v>13.2745</v>
      </c>
      <c r="I2522" s="47"/>
    </row>
    <row r="2523" spans="1:9">
      <c r="A2523" s="5" t="s">
        <v>2185</v>
      </c>
      <c r="B2523" s="5"/>
      <c r="C2523" s="47">
        <v>5.5600000000000005</v>
      </c>
      <c r="I2523" s="47"/>
    </row>
    <row r="2524" spans="1:9">
      <c r="A2524" s="5" t="s">
        <v>2186</v>
      </c>
      <c r="B2524" s="5"/>
      <c r="C2524" s="47">
        <v>2.085</v>
      </c>
      <c r="I2524" s="47"/>
    </row>
    <row r="2525" spans="1:9">
      <c r="A2525" s="5" t="s">
        <v>2187</v>
      </c>
      <c r="B2525" s="5"/>
      <c r="C2525" s="47">
        <v>16.3565</v>
      </c>
      <c r="I2525" s="47"/>
    </row>
    <row r="2526" spans="1:9">
      <c r="A2526" s="5" t="s">
        <v>2188</v>
      </c>
      <c r="B2526" s="5"/>
      <c r="C2526" s="47">
        <v>9.9037500000000005</v>
      </c>
      <c r="I2526" s="47"/>
    </row>
    <row r="2527" spans="1:9">
      <c r="A2527" s="5" t="s">
        <v>2189</v>
      </c>
      <c r="B2527" s="5"/>
      <c r="C2527" s="47">
        <v>22.240000000000002</v>
      </c>
      <c r="I2527" s="47"/>
    </row>
    <row r="2528" spans="1:9">
      <c r="A2528" s="5" t="s">
        <v>2190</v>
      </c>
      <c r="B2528" s="5"/>
      <c r="C2528" s="47">
        <v>10.32075</v>
      </c>
      <c r="I2528" s="47"/>
    </row>
    <row r="2529" spans="1:9">
      <c r="A2529" s="5" t="s">
        <v>2191</v>
      </c>
      <c r="B2529" s="5"/>
      <c r="C2529" s="47">
        <v>5.5600000000000005</v>
      </c>
      <c r="I2529" s="47"/>
    </row>
    <row r="2530" spans="1:9">
      <c r="A2530" s="5" t="s">
        <v>2192</v>
      </c>
      <c r="B2530" s="5"/>
      <c r="C2530" s="47">
        <v>5.5600000000000005</v>
      </c>
      <c r="I2530" s="47"/>
    </row>
    <row r="2531" spans="1:9">
      <c r="A2531" s="5" t="s">
        <v>2193</v>
      </c>
      <c r="B2531" s="5"/>
      <c r="C2531" s="47">
        <v>19.46</v>
      </c>
      <c r="I2531" s="47"/>
    </row>
    <row r="2532" spans="1:9">
      <c r="A2532" s="5" t="s">
        <v>2194</v>
      </c>
      <c r="B2532" s="5"/>
      <c r="C2532" s="47">
        <v>5.5600000000000005</v>
      </c>
      <c r="I2532" s="47"/>
    </row>
    <row r="2533" spans="1:9">
      <c r="A2533" s="5" t="s">
        <v>2195</v>
      </c>
      <c r="B2533" s="5"/>
      <c r="C2533" s="47">
        <v>5.5600000000000005</v>
      </c>
      <c r="I2533" s="47"/>
    </row>
    <row r="2534" spans="1:9">
      <c r="A2534" s="5" t="s">
        <v>2196</v>
      </c>
      <c r="B2534" s="5"/>
      <c r="C2534" s="47">
        <v>5.5600000000000005</v>
      </c>
      <c r="I2534" s="47"/>
    </row>
    <row r="2535" spans="1:9">
      <c r="A2535" s="5" t="s">
        <v>2197</v>
      </c>
      <c r="B2535" s="5"/>
      <c r="C2535" s="47">
        <v>5.5600000000000005</v>
      </c>
      <c r="I2535" s="47"/>
    </row>
    <row r="2536" spans="1:9">
      <c r="A2536" s="5" t="s">
        <v>2198</v>
      </c>
      <c r="B2536" s="5"/>
      <c r="C2536" s="47">
        <v>8.1662499999999998</v>
      </c>
      <c r="I2536" s="47"/>
    </row>
    <row r="2537" spans="1:9">
      <c r="A2537" s="5" t="s">
        <v>2199</v>
      </c>
      <c r="B2537" s="5"/>
      <c r="C2537" s="47">
        <v>11.120000000000001</v>
      </c>
      <c r="I2537" s="47"/>
    </row>
    <row r="2538" spans="1:9">
      <c r="A2538" s="5" t="s">
        <v>2200</v>
      </c>
      <c r="B2538" s="5"/>
      <c r="C2538" s="47">
        <v>2.5367500000000001</v>
      </c>
      <c r="I2538" s="47"/>
    </row>
    <row r="2539" spans="1:9">
      <c r="A2539" s="5" t="s">
        <v>2201</v>
      </c>
      <c r="B2539" s="5"/>
      <c r="C2539" s="47">
        <v>5.5600000000000005</v>
      </c>
      <c r="I2539" s="47"/>
    </row>
    <row r="2540" spans="1:9">
      <c r="A2540" s="5" t="s">
        <v>2202</v>
      </c>
      <c r="B2540" s="5"/>
      <c r="C2540" s="47">
        <v>2.0502500000000001</v>
      </c>
      <c r="I2540" s="47"/>
    </row>
    <row r="2541" spans="1:9">
      <c r="A2541" s="5" t="s">
        <v>2203</v>
      </c>
      <c r="B2541" s="5"/>
      <c r="C2541" s="47">
        <v>3.8572500000000001</v>
      </c>
      <c r="I2541" s="47"/>
    </row>
    <row r="2542" spans="1:9">
      <c r="A2542" s="5" t="s">
        <v>2204</v>
      </c>
      <c r="B2542" s="5"/>
      <c r="C2542" s="47">
        <v>5.9422500000000005</v>
      </c>
      <c r="I2542" s="47"/>
    </row>
    <row r="2543" spans="1:9">
      <c r="A2543" s="5" t="s">
        <v>2205</v>
      </c>
      <c r="B2543" s="5"/>
      <c r="C2543" s="47">
        <v>3.4402500000000003</v>
      </c>
      <c r="I2543" s="47"/>
    </row>
    <row r="2544" spans="1:9">
      <c r="A2544" s="5" t="s">
        <v>2206</v>
      </c>
      <c r="B2544" s="5"/>
      <c r="C2544" s="47">
        <v>3.4402500000000003</v>
      </c>
      <c r="I2544" s="47"/>
    </row>
    <row r="2545" spans="1:9">
      <c r="A2545" s="5" t="s">
        <v>2207</v>
      </c>
      <c r="B2545" s="5"/>
      <c r="C2545" s="47">
        <v>5.5600000000000005</v>
      </c>
      <c r="I2545" s="47"/>
    </row>
    <row r="2546" spans="1:9">
      <c r="A2546" s="5" t="s">
        <v>2208</v>
      </c>
      <c r="B2546" s="5"/>
      <c r="C2546" s="47">
        <v>1.754</v>
      </c>
      <c r="I2546" s="47"/>
    </row>
    <row r="2547" spans="1:9">
      <c r="A2547" s="5" t="s">
        <v>2208</v>
      </c>
      <c r="B2547" s="5"/>
      <c r="C2547" s="47">
        <v>5.5600000000000005</v>
      </c>
      <c r="I2547" s="47"/>
    </row>
    <row r="2548" spans="1:9">
      <c r="A2548" s="5" t="s">
        <v>2209</v>
      </c>
      <c r="B2548" s="5"/>
      <c r="C2548" s="47">
        <v>5.5600000000000005</v>
      </c>
      <c r="I2548" s="47"/>
    </row>
    <row r="2549" spans="1:9">
      <c r="A2549" s="5" t="s">
        <v>2210</v>
      </c>
      <c r="B2549" s="5"/>
      <c r="C2549" s="47">
        <v>7.2627500000000005</v>
      </c>
      <c r="I2549" s="47"/>
    </row>
    <row r="2550" spans="1:9">
      <c r="A2550" s="5" t="s">
        <v>2211</v>
      </c>
      <c r="B2550" s="5"/>
      <c r="C2550" s="47">
        <v>5.3862500000000004</v>
      </c>
      <c r="I2550" s="47"/>
    </row>
    <row r="2551" spans="1:9">
      <c r="A2551" s="5" t="s">
        <v>2212</v>
      </c>
      <c r="B2551" s="5"/>
      <c r="C2551" s="47">
        <v>2.5367500000000001</v>
      </c>
      <c r="I2551" s="47"/>
    </row>
    <row r="2552" spans="1:9">
      <c r="A2552" s="5" t="s">
        <v>2213</v>
      </c>
      <c r="B2552" s="5"/>
      <c r="C2552" s="47">
        <v>2.5714999999999999</v>
      </c>
      <c r="I2552" s="47"/>
    </row>
    <row r="2553" spans="1:9">
      <c r="A2553" s="5" t="s">
        <v>2214</v>
      </c>
      <c r="B2553" s="5"/>
      <c r="C2553" s="47">
        <v>4.4480000000000004</v>
      </c>
      <c r="I2553" s="47"/>
    </row>
    <row r="2554" spans="1:9">
      <c r="A2554" s="5" t="s">
        <v>2215</v>
      </c>
      <c r="B2554" s="5"/>
      <c r="C2554" s="47">
        <v>9.0350000000000001</v>
      </c>
      <c r="I2554" s="47"/>
    </row>
    <row r="2555" spans="1:9">
      <c r="A2555" s="5" t="s">
        <v>2216</v>
      </c>
      <c r="B2555" s="5"/>
      <c r="C2555" s="47">
        <v>3.4055</v>
      </c>
      <c r="I2555" s="47"/>
    </row>
    <row r="2556" spans="1:9">
      <c r="A2556" s="5" t="s">
        <v>2217</v>
      </c>
      <c r="B2556" s="5"/>
      <c r="C2556" s="47">
        <v>11.120000000000001</v>
      </c>
      <c r="I2556" s="47"/>
    </row>
    <row r="2557" spans="1:9">
      <c r="A2557" s="5" t="s">
        <v>2218</v>
      </c>
      <c r="B2557" s="5"/>
      <c r="C2557" s="47">
        <v>8.0967500000000001</v>
      </c>
      <c r="I2557" s="47"/>
    </row>
    <row r="2558" spans="1:9">
      <c r="A2558" s="5" t="s">
        <v>2219</v>
      </c>
      <c r="B2558" s="5"/>
      <c r="C2558" s="47">
        <v>5.2472500000000002</v>
      </c>
      <c r="I2558" s="47"/>
    </row>
    <row r="2559" spans="1:9">
      <c r="A2559" s="5" t="s">
        <v>2220</v>
      </c>
      <c r="B2559" s="5"/>
      <c r="C2559" s="47">
        <v>11.120000000000001</v>
      </c>
      <c r="I2559" s="47"/>
    </row>
    <row r="2560" spans="1:9">
      <c r="A2560" s="5" t="s">
        <v>2221</v>
      </c>
      <c r="B2560" s="5"/>
      <c r="C2560" s="47">
        <v>3.1970000000000001</v>
      </c>
      <c r="I2560" s="47"/>
    </row>
    <row r="2561" spans="1:9">
      <c r="A2561" s="5" t="s">
        <v>2222</v>
      </c>
      <c r="B2561" s="5"/>
      <c r="C2561" s="47">
        <v>5.5600000000000005</v>
      </c>
      <c r="I2561" s="47"/>
    </row>
    <row r="2562" spans="1:9">
      <c r="A2562" s="5" t="s">
        <v>2223</v>
      </c>
      <c r="B2562" s="5"/>
      <c r="C2562" s="47">
        <v>9.4867500000000007</v>
      </c>
      <c r="I2562" s="47"/>
    </row>
    <row r="2563" spans="1:9">
      <c r="A2563" s="5" t="s">
        <v>2224</v>
      </c>
      <c r="B2563" s="5"/>
      <c r="C2563" s="47">
        <v>5.5600000000000005</v>
      </c>
      <c r="I2563" s="47"/>
    </row>
    <row r="2564" spans="1:9">
      <c r="A2564" s="5" t="s">
        <v>2225</v>
      </c>
      <c r="B2564" s="5"/>
      <c r="C2564" s="47">
        <v>2.7800000000000002</v>
      </c>
      <c r="I2564" s="47"/>
    </row>
    <row r="2565" spans="1:9">
      <c r="A2565" s="5" t="s">
        <v>2226</v>
      </c>
      <c r="B2565" s="5"/>
      <c r="C2565" s="47">
        <v>9.73</v>
      </c>
      <c r="I2565" s="47"/>
    </row>
    <row r="2566" spans="1:9">
      <c r="A2566" s="5" t="s">
        <v>2227</v>
      </c>
      <c r="B2566" s="5"/>
      <c r="C2566" s="47">
        <v>2.7800000000000002</v>
      </c>
      <c r="I2566" s="47"/>
    </row>
    <row r="2567" spans="1:9">
      <c r="A2567" s="5" t="s">
        <v>2228</v>
      </c>
      <c r="B2567" s="5"/>
      <c r="C2567" s="47">
        <v>5.5600000000000005</v>
      </c>
      <c r="I2567" s="47"/>
    </row>
    <row r="2568" spans="1:9">
      <c r="A2568" s="5" t="s">
        <v>2229</v>
      </c>
      <c r="B2568" s="5"/>
      <c r="C2568" s="47">
        <v>3.4402500000000003</v>
      </c>
      <c r="I2568" s="47"/>
    </row>
    <row r="2569" spans="1:9">
      <c r="A2569" s="5" t="s">
        <v>2230</v>
      </c>
      <c r="B2569" s="5"/>
      <c r="C2569" s="47">
        <v>4.726</v>
      </c>
      <c r="I2569" s="47"/>
    </row>
    <row r="2570" spans="1:9">
      <c r="A2570" s="5" t="s">
        <v>2231</v>
      </c>
      <c r="B2570" s="5"/>
      <c r="C2570" s="47">
        <v>8.7325999999999997</v>
      </c>
      <c r="I2570" s="47"/>
    </row>
    <row r="2571" spans="1:9">
      <c r="A2571" s="5" t="s">
        <v>2232</v>
      </c>
      <c r="B2571" s="5"/>
      <c r="C2571" s="47">
        <v>2.3977500000000003</v>
      </c>
      <c r="I2571" s="47"/>
    </row>
    <row r="2572" spans="1:9">
      <c r="A2572" s="5" t="s">
        <v>2233</v>
      </c>
      <c r="B2572" s="5"/>
      <c r="C2572" s="47">
        <v>2.7800000000000002</v>
      </c>
      <c r="I2572" s="47"/>
    </row>
    <row r="2573" spans="1:9">
      <c r="A2573" s="5" t="s">
        <v>2234</v>
      </c>
      <c r="B2573" s="5"/>
      <c r="C2573" s="47">
        <v>5.5600000000000005</v>
      </c>
      <c r="I2573" s="47"/>
    </row>
    <row r="2574" spans="1:9">
      <c r="A2574" s="5" t="s">
        <v>2235</v>
      </c>
      <c r="B2574" s="5"/>
      <c r="C2574" s="47">
        <v>5.5600000000000005</v>
      </c>
      <c r="I2574" s="47"/>
    </row>
    <row r="2575" spans="1:9">
      <c r="A2575" s="5" t="s">
        <v>2236</v>
      </c>
      <c r="B2575" s="5"/>
      <c r="C2575" s="47">
        <v>3.4055</v>
      </c>
      <c r="I2575" s="47"/>
    </row>
    <row r="2576" spans="1:9">
      <c r="A2576" s="5" t="s">
        <v>2237</v>
      </c>
      <c r="B2576" s="5"/>
      <c r="C2576" s="47">
        <v>11.120000000000001</v>
      </c>
      <c r="I2576" s="47"/>
    </row>
    <row r="2577" spans="1:9">
      <c r="A2577" s="5" t="s">
        <v>2238</v>
      </c>
      <c r="B2577" s="5"/>
      <c r="C2577" s="47">
        <v>11.120000000000001</v>
      </c>
      <c r="I2577" s="47"/>
    </row>
    <row r="2578" spans="1:9">
      <c r="A2578" s="5" t="s">
        <v>2239</v>
      </c>
      <c r="B2578" s="5"/>
      <c r="C2578" s="47">
        <v>0.76885999999999999</v>
      </c>
      <c r="I2578" s="47"/>
    </row>
    <row r="2579" spans="1:9">
      <c r="A2579" s="5" t="s">
        <v>2240</v>
      </c>
      <c r="B2579" s="5"/>
      <c r="C2579" s="47">
        <v>5.5600000000000005</v>
      </c>
      <c r="I2579" s="47"/>
    </row>
    <row r="2580" spans="1:9">
      <c r="A2580" s="5" t="s">
        <v>2241</v>
      </c>
      <c r="B2580" s="5"/>
      <c r="C2580" s="47">
        <v>11.120000000000001</v>
      </c>
      <c r="I2580" s="47"/>
    </row>
    <row r="2581" spans="1:9">
      <c r="A2581" s="5" t="s">
        <v>2242</v>
      </c>
      <c r="B2581" s="5"/>
      <c r="C2581" s="47">
        <v>7.8820000000000006</v>
      </c>
      <c r="I2581" s="47"/>
    </row>
    <row r="2582" spans="1:9">
      <c r="A2582" s="5" t="s">
        <v>2243</v>
      </c>
      <c r="B2582" s="5"/>
      <c r="C2582" s="47">
        <v>4.8080200000000008</v>
      </c>
      <c r="I2582" s="47"/>
    </row>
    <row r="2583" spans="1:9">
      <c r="A2583" s="5" t="s">
        <v>2244</v>
      </c>
      <c r="B2583" s="5"/>
      <c r="C2583" s="47">
        <v>6.7067500000000004</v>
      </c>
      <c r="I2583" s="47"/>
    </row>
    <row r="2584" spans="1:9">
      <c r="A2584" s="5" t="s">
        <v>2245</v>
      </c>
      <c r="B2584" s="5"/>
      <c r="C2584" s="47">
        <v>3.30125</v>
      </c>
      <c r="I2584" s="47"/>
    </row>
    <row r="2585" spans="1:9">
      <c r="A2585" s="5" t="s">
        <v>2246</v>
      </c>
      <c r="B2585" s="5"/>
      <c r="C2585" s="47">
        <v>2.5367500000000001</v>
      </c>
      <c r="I2585" s="47"/>
    </row>
    <row r="2586" spans="1:9">
      <c r="A2586" s="5" t="s">
        <v>2247</v>
      </c>
      <c r="B2586" s="5"/>
      <c r="C2586" s="47">
        <v>2.5714999999999999</v>
      </c>
      <c r="I2586" s="47"/>
    </row>
    <row r="2587" spans="1:9">
      <c r="A2587" s="5" t="s">
        <v>2248</v>
      </c>
      <c r="B2587" s="5"/>
      <c r="C2587" s="47">
        <v>5.5600000000000005</v>
      </c>
      <c r="I2587" s="47"/>
    </row>
    <row r="2588" spans="1:9">
      <c r="A2588" s="5" t="s">
        <v>2249</v>
      </c>
      <c r="B2588" s="5"/>
      <c r="C2588" s="47">
        <v>5.10825</v>
      </c>
      <c r="I2588" s="47"/>
    </row>
    <row r="2589" spans="1:9">
      <c r="A2589" s="5" t="s">
        <v>2250</v>
      </c>
      <c r="B2589" s="5"/>
      <c r="C2589" s="47">
        <v>11.801600000000001</v>
      </c>
      <c r="I2589" s="47"/>
    </row>
    <row r="2590" spans="1:9">
      <c r="A2590" s="5" t="s">
        <v>2251</v>
      </c>
      <c r="B2590" s="5"/>
      <c r="C2590" s="47">
        <v>82.130440000000007</v>
      </c>
      <c r="I2590" s="47"/>
    </row>
    <row r="2591" spans="1:9">
      <c r="A2591" s="5" t="s">
        <v>2252</v>
      </c>
      <c r="B2591" s="5"/>
      <c r="C2591" s="47">
        <v>27.311130000000002</v>
      </c>
      <c r="I2591" s="47"/>
    </row>
    <row r="2592" spans="1:9">
      <c r="A2592" s="5" t="s">
        <v>2253</v>
      </c>
      <c r="B2592" s="5"/>
      <c r="C2592" s="47">
        <v>23.70589</v>
      </c>
      <c r="I2592" s="47"/>
    </row>
    <row r="2593" spans="1:9">
      <c r="A2593" s="5" t="s">
        <v>2254</v>
      </c>
      <c r="B2593" s="5"/>
      <c r="C2593" s="47">
        <v>28.769300000000001</v>
      </c>
      <c r="I2593" s="47"/>
    </row>
    <row r="2594" spans="1:9">
      <c r="A2594" s="5" t="s">
        <v>2255</v>
      </c>
      <c r="B2594" s="5"/>
      <c r="C2594" s="47">
        <v>47.489050000000006</v>
      </c>
      <c r="I2594" s="47"/>
    </row>
    <row r="2595" spans="1:9">
      <c r="A2595" s="5" t="s">
        <v>2256</v>
      </c>
      <c r="B2595" s="5"/>
      <c r="C2595" s="47">
        <v>57.144500000000001</v>
      </c>
      <c r="I2595" s="47"/>
    </row>
    <row r="2596" spans="1:9">
      <c r="A2596" s="5" t="s">
        <v>2257</v>
      </c>
      <c r="B2596" s="5"/>
      <c r="C2596" s="47">
        <v>15.764000000000001</v>
      </c>
      <c r="I2596" s="47"/>
    </row>
    <row r="2597" spans="1:9">
      <c r="A2597" s="5" t="s">
        <v>2258</v>
      </c>
      <c r="B2597" s="5"/>
      <c r="C2597" s="47">
        <v>59.824379999999998</v>
      </c>
      <c r="I2597" s="47"/>
    </row>
    <row r="2598" spans="1:9">
      <c r="A2598" s="5" t="s">
        <v>2259</v>
      </c>
      <c r="B2598" s="5"/>
      <c r="C2598" s="47">
        <v>26.71998</v>
      </c>
      <c r="I2598" s="47"/>
    </row>
    <row r="2599" spans="1:9">
      <c r="A2599" s="5" t="s">
        <v>2260</v>
      </c>
      <c r="B2599" s="5"/>
      <c r="C2599" s="47">
        <v>89.854800000000012</v>
      </c>
      <c r="I2599" s="47"/>
    </row>
    <row r="2600" spans="1:9">
      <c r="A2600" s="5" t="s">
        <v>2261</v>
      </c>
      <c r="B2600" s="5"/>
      <c r="C2600" s="47">
        <v>11.43275</v>
      </c>
      <c r="I2600" s="47"/>
    </row>
    <row r="2601" spans="1:9">
      <c r="A2601" s="5" t="s">
        <v>2262</v>
      </c>
      <c r="B2601" s="5"/>
      <c r="C2601" s="47">
        <v>5.5600000000000005</v>
      </c>
      <c r="I2601" s="47"/>
    </row>
    <row r="2602" spans="1:9">
      <c r="A2602" s="5" t="s">
        <v>2263</v>
      </c>
      <c r="B2602" s="5"/>
      <c r="C2602" s="47">
        <v>9.8689999999999998</v>
      </c>
      <c r="I2602" s="47"/>
    </row>
    <row r="2603" spans="1:9">
      <c r="A2603" s="5" t="s">
        <v>2264</v>
      </c>
      <c r="B2603" s="5"/>
      <c r="C2603" s="47">
        <v>4.8650000000000002</v>
      </c>
      <c r="I2603" s="47"/>
    </row>
    <row r="2604" spans="1:9">
      <c r="A2604" s="5" t="s">
        <v>2265</v>
      </c>
      <c r="B2604" s="5"/>
      <c r="C2604" s="47">
        <v>4.5869999999999997</v>
      </c>
      <c r="I2604" s="47"/>
    </row>
    <row r="2605" spans="1:9">
      <c r="A2605" s="5" t="s">
        <v>317</v>
      </c>
      <c r="B2605" s="5"/>
      <c r="C2605" s="47">
        <v>91.23302000000001</v>
      </c>
      <c r="I2605" s="47"/>
    </row>
    <row r="2606" spans="1:9">
      <c r="A2606" s="5" t="s">
        <v>318</v>
      </c>
      <c r="B2606" s="5"/>
      <c r="C2606" s="47">
        <v>162.21714000000003</v>
      </c>
      <c r="I2606" s="47"/>
    </row>
    <row r="2607" spans="1:9">
      <c r="A2607" s="5" t="s">
        <v>2266</v>
      </c>
      <c r="B2607" s="5"/>
      <c r="C2607" s="47">
        <v>3.2416</v>
      </c>
      <c r="I2607" s="47"/>
    </row>
    <row r="2608" spans="1:9">
      <c r="A2608" s="5" t="s">
        <v>2267</v>
      </c>
      <c r="B2608" s="5"/>
      <c r="C2608" s="47">
        <v>70.666880000000006</v>
      </c>
      <c r="I2608" s="47"/>
    </row>
    <row r="2609" spans="1:9">
      <c r="A2609" s="5" t="s">
        <v>319</v>
      </c>
      <c r="B2609" s="5"/>
      <c r="C2609" s="47">
        <v>103.28139999999999</v>
      </c>
      <c r="I2609" s="47"/>
    </row>
    <row r="2610" spans="1:9">
      <c r="A2610" s="5" t="s">
        <v>320</v>
      </c>
      <c r="B2610" s="5"/>
      <c r="C2610" s="47">
        <v>90.323960000000014</v>
      </c>
      <c r="I2610" s="47"/>
    </row>
    <row r="2611" spans="1:9">
      <c r="A2611" s="5" t="s">
        <v>2268</v>
      </c>
      <c r="B2611" s="5"/>
      <c r="C2611" s="47">
        <v>69.032759999999996</v>
      </c>
      <c r="I2611" s="47"/>
    </row>
    <row r="2612" spans="1:9">
      <c r="A2612" s="5" t="s">
        <v>2269</v>
      </c>
      <c r="B2612" s="5"/>
      <c r="C2612" s="47">
        <v>86.601780000000005</v>
      </c>
      <c r="I2612" s="47"/>
    </row>
    <row r="2613" spans="1:9">
      <c r="A2613" s="5" t="s">
        <v>321</v>
      </c>
      <c r="B2613" s="5"/>
      <c r="C2613" s="47">
        <v>73.75433000000001</v>
      </c>
      <c r="I2613" s="47"/>
    </row>
    <row r="2614" spans="1:9">
      <c r="A2614" s="5" t="s">
        <v>2270</v>
      </c>
      <c r="B2614" s="5"/>
      <c r="C2614" s="47">
        <v>147.98935999999998</v>
      </c>
      <c r="I2614" s="47"/>
    </row>
    <row r="2615" spans="1:9">
      <c r="A2615" s="5" t="s">
        <v>322</v>
      </c>
      <c r="B2615" s="5"/>
      <c r="C2615" s="47">
        <v>95.448120000000003</v>
      </c>
      <c r="I2615" s="47"/>
    </row>
    <row r="2616" spans="1:9">
      <c r="A2616" s="5" t="s">
        <v>2271</v>
      </c>
      <c r="B2616" s="5"/>
      <c r="C2616" s="47">
        <v>110.43876</v>
      </c>
      <c r="I2616" s="47"/>
    </row>
    <row r="2617" spans="1:9">
      <c r="A2617" s="5" t="s">
        <v>323</v>
      </c>
      <c r="B2617" s="5"/>
      <c r="C2617" s="47">
        <v>139.77767000000003</v>
      </c>
      <c r="I2617" s="47"/>
    </row>
    <row r="2618" spans="1:9">
      <c r="A2618" s="5" t="s">
        <v>324</v>
      </c>
      <c r="B2618" s="5"/>
      <c r="C2618" s="47">
        <v>122.85664</v>
      </c>
      <c r="I2618" s="47"/>
    </row>
    <row r="2619" spans="1:9">
      <c r="A2619" s="5" t="s">
        <v>325</v>
      </c>
      <c r="B2619" s="5"/>
      <c r="C2619" s="47">
        <v>13.722959999999999</v>
      </c>
      <c r="I2619" s="47"/>
    </row>
    <row r="2620" spans="1:9">
      <c r="A2620" s="5" t="s">
        <v>2272</v>
      </c>
      <c r="B2620" s="5"/>
      <c r="C2620" s="47">
        <v>59.730559999999997</v>
      </c>
      <c r="I2620" s="47"/>
    </row>
    <row r="2621" spans="1:9">
      <c r="A2621" s="5" t="s">
        <v>2273</v>
      </c>
      <c r="B2621" s="5"/>
      <c r="C2621" s="47">
        <v>7.68492</v>
      </c>
      <c r="I2621" s="47"/>
    </row>
    <row r="2622" spans="1:9">
      <c r="A2622" s="5" t="s">
        <v>327</v>
      </c>
      <c r="B2622" s="5"/>
      <c r="C2622" s="47">
        <v>437.38864000000001</v>
      </c>
      <c r="I2622" s="47"/>
    </row>
    <row r="2623" spans="1:9">
      <c r="A2623" s="5" t="s">
        <v>2274</v>
      </c>
      <c r="B2623" s="5"/>
      <c r="C2623" s="47">
        <v>108.21373</v>
      </c>
      <c r="I2623" s="47"/>
    </row>
    <row r="2624" spans="1:9">
      <c r="A2624" s="5" t="s">
        <v>328</v>
      </c>
      <c r="B2624" s="5"/>
      <c r="C2624" s="47">
        <v>86.929000000000002</v>
      </c>
      <c r="I2624" s="47"/>
    </row>
    <row r="2625" spans="1:9">
      <c r="A2625" s="5" t="s">
        <v>329</v>
      </c>
      <c r="B2625" s="5"/>
      <c r="C2625" s="47">
        <v>105.35908999999999</v>
      </c>
      <c r="I2625" s="47"/>
    </row>
    <row r="2626" spans="1:9">
      <c r="A2626" s="5" t="s">
        <v>2275</v>
      </c>
      <c r="B2626" s="5"/>
      <c r="C2626" s="47">
        <v>12.9664</v>
      </c>
      <c r="I2626" s="47"/>
    </row>
    <row r="2627" spans="1:9">
      <c r="A2627" s="5" t="s">
        <v>2276</v>
      </c>
      <c r="B2627" s="5"/>
      <c r="C2627" s="47">
        <v>21.394560000000002</v>
      </c>
      <c r="I2627" s="47"/>
    </row>
    <row r="2628" spans="1:9">
      <c r="A2628" s="5" t="s">
        <v>330</v>
      </c>
      <c r="B2628" s="5"/>
      <c r="C2628" s="47">
        <v>60.861040000000003</v>
      </c>
      <c r="I2628" s="47"/>
    </row>
    <row r="2629" spans="1:9">
      <c r="A2629" s="5" t="s">
        <v>331</v>
      </c>
      <c r="B2629" s="5"/>
      <c r="C2629" s="47">
        <v>137.53084000000001</v>
      </c>
      <c r="I2629" s="47"/>
    </row>
    <row r="2630" spans="1:9">
      <c r="A2630" s="5" t="s">
        <v>332</v>
      </c>
      <c r="B2630" s="5"/>
      <c r="C2630" s="47">
        <v>106.24372000000001</v>
      </c>
      <c r="I2630" s="47"/>
    </row>
    <row r="2631" spans="1:9">
      <c r="A2631" s="5" t="s">
        <v>333</v>
      </c>
      <c r="B2631" s="5"/>
      <c r="C2631" s="47">
        <v>188.46145999999999</v>
      </c>
      <c r="I2631" s="47"/>
    </row>
    <row r="2632" spans="1:9">
      <c r="A2632" s="5" t="s">
        <v>2277</v>
      </c>
      <c r="B2632" s="5"/>
      <c r="C2632" s="47">
        <v>20.808479999999999</v>
      </c>
      <c r="I2632" s="47"/>
    </row>
    <row r="2633" spans="1:9">
      <c r="A2633" s="5" t="s">
        <v>2278</v>
      </c>
      <c r="B2633" s="5"/>
      <c r="C2633" s="47">
        <v>5.5600000000000005</v>
      </c>
      <c r="I2633" s="47"/>
    </row>
    <row r="2634" spans="1:9">
      <c r="A2634" s="5" t="s">
        <v>2279</v>
      </c>
      <c r="B2634" s="5"/>
      <c r="C2634" s="47">
        <v>4.8681599999999996</v>
      </c>
      <c r="I2634" s="47"/>
    </row>
    <row r="2635" spans="1:9">
      <c r="A2635" s="5" t="s">
        <v>2280</v>
      </c>
      <c r="B2635" s="5"/>
      <c r="C2635" s="47">
        <v>24.955009999999998</v>
      </c>
      <c r="I2635" s="47"/>
    </row>
    <row r="2636" spans="1:9">
      <c r="A2636" s="5" t="s">
        <v>2281</v>
      </c>
      <c r="B2636" s="5"/>
      <c r="C2636" s="47">
        <v>4.3836000000000004</v>
      </c>
      <c r="I2636" s="47"/>
    </row>
    <row r="2637" spans="1:9">
      <c r="A2637" s="5" t="s">
        <v>2282</v>
      </c>
      <c r="B2637" s="5"/>
      <c r="C2637" s="47">
        <v>9.7736800000000006</v>
      </c>
      <c r="I2637" s="47"/>
    </row>
    <row r="2638" spans="1:9">
      <c r="A2638" s="5" t="s">
        <v>2283</v>
      </c>
      <c r="B2638" s="5"/>
      <c r="C2638" s="47">
        <v>4.726</v>
      </c>
      <c r="I2638" s="47"/>
    </row>
    <row r="2639" spans="1:9">
      <c r="A2639" s="5" t="s">
        <v>2284</v>
      </c>
      <c r="B2639" s="5"/>
      <c r="C2639" s="47">
        <v>3.4402500000000003</v>
      </c>
      <c r="I2639" s="47"/>
    </row>
    <row r="2640" spans="1:9">
      <c r="A2640" s="5" t="s">
        <v>2285</v>
      </c>
      <c r="B2640" s="5"/>
      <c r="C2640" s="47">
        <v>10.425000000000001</v>
      </c>
      <c r="I2640" s="47"/>
    </row>
    <row r="2641" spans="1:9">
      <c r="A2641" s="5" t="s">
        <v>2286</v>
      </c>
      <c r="B2641" s="5"/>
      <c r="C2641" s="47">
        <v>1.3900000000000001</v>
      </c>
      <c r="I2641" s="47"/>
    </row>
    <row r="2642" spans="1:9">
      <c r="A2642" s="5" t="s">
        <v>2287</v>
      </c>
      <c r="B2642" s="5"/>
      <c r="C2642" s="47">
        <v>35.429589999999997</v>
      </c>
      <c r="I2642" s="47"/>
    </row>
    <row r="2643" spans="1:9">
      <c r="A2643" s="5" t="s">
        <v>2288</v>
      </c>
      <c r="B2643" s="5"/>
      <c r="C2643" s="47">
        <v>62.898360000000004</v>
      </c>
      <c r="I2643" s="47"/>
    </row>
    <row r="2644" spans="1:9">
      <c r="A2644" s="5" t="s">
        <v>334</v>
      </c>
      <c r="B2644" s="5"/>
      <c r="C2644" s="47">
        <v>62.553910000000002</v>
      </c>
      <c r="I2644" s="47"/>
    </row>
    <row r="2645" spans="1:9">
      <c r="A2645" s="5" t="s">
        <v>2289</v>
      </c>
      <c r="B2645" s="5"/>
      <c r="C2645" s="47">
        <v>17.65568</v>
      </c>
      <c r="I2645" s="47"/>
    </row>
    <row r="2646" spans="1:9">
      <c r="A2646" s="5" t="s">
        <v>2290</v>
      </c>
      <c r="B2646" s="5"/>
      <c r="C2646" s="47">
        <v>28.49343</v>
      </c>
      <c r="I2646" s="47"/>
    </row>
    <row r="2647" spans="1:9">
      <c r="A2647" s="5" t="s">
        <v>2291</v>
      </c>
      <c r="B2647" s="5"/>
      <c r="C2647" s="47">
        <v>33.537910000000004</v>
      </c>
      <c r="I2647" s="47"/>
    </row>
    <row r="2648" spans="1:9">
      <c r="A2648" s="5" t="s">
        <v>2292</v>
      </c>
      <c r="B2648" s="5"/>
      <c r="C2648" s="47">
        <v>11.941229999999999</v>
      </c>
      <c r="I2648" s="47"/>
    </row>
    <row r="2649" spans="1:9">
      <c r="A2649" s="5" t="s">
        <v>2293</v>
      </c>
      <c r="B2649" s="5"/>
      <c r="C2649" s="47">
        <v>24.43628</v>
      </c>
      <c r="I2649" s="47"/>
    </row>
    <row r="2650" spans="1:9">
      <c r="A2650" s="5" t="s">
        <v>2294</v>
      </c>
      <c r="B2650" s="5"/>
      <c r="C2650" s="47">
        <v>38.6218</v>
      </c>
      <c r="I2650" s="47"/>
    </row>
    <row r="2651" spans="1:9">
      <c r="A2651" s="5" t="s">
        <v>2295</v>
      </c>
      <c r="B2651" s="5"/>
      <c r="C2651" s="47">
        <v>11.35008</v>
      </c>
      <c r="I2651" s="47"/>
    </row>
    <row r="2652" spans="1:9">
      <c r="A2652" s="5" t="s">
        <v>2296</v>
      </c>
      <c r="B2652" s="5"/>
      <c r="C2652" s="47">
        <v>4.5715600000000007</v>
      </c>
      <c r="I2652" s="47"/>
    </row>
    <row r="2653" spans="1:9">
      <c r="A2653" s="5" t="s">
        <v>2297</v>
      </c>
      <c r="B2653" s="5"/>
      <c r="C2653" s="47">
        <v>12.6112</v>
      </c>
      <c r="I2653" s="47"/>
    </row>
    <row r="2654" spans="1:9">
      <c r="A2654" s="5" t="s">
        <v>2298</v>
      </c>
      <c r="B2654" s="5"/>
      <c r="C2654" s="47">
        <v>3.8572500000000001</v>
      </c>
      <c r="I2654" s="47"/>
    </row>
    <row r="2655" spans="1:9">
      <c r="A2655" s="5" t="s">
        <v>2299</v>
      </c>
      <c r="B2655" s="5"/>
      <c r="C2655" s="47">
        <v>2.6062500000000002</v>
      </c>
      <c r="I2655" s="47"/>
    </row>
    <row r="2656" spans="1:9">
      <c r="A2656" s="5" t="s">
        <v>2300</v>
      </c>
      <c r="B2656" s="5"/>
      <c r="C2656" s="47">
        <v>5.5600000000000005</v>
      </c>
      <c r="I2656" s="47"/>
    </row>
    <row r="2657" spans="1:9">
      <c r="A2657" s="5" t="s">
        <v>2301</v>
      </c>
      <c r="B2657" s="5"/>
      <c r="C2657" s="47">
        <v>5.5600000000000005</v>
      </c>
      <c r="I2657" s="47"/>
    </row>
    <row r="2658" spans="1:9">
      <c r="A2658" s="5" t="s">
        <v>2302</v>
      </c>
      <c r="B2658" s="5"/>
      <c r="C2658" s="47">
        <v>9.1739999999999995</v>
      </c>
      <c r="I2658" s="47"/>
    </row>
    <row r="2659" spans="1:9">
      <c r="A2659" s="5" t="s">
        <v>2303</v>
      </c>
      <c r="B2659" s="5"/>
      <c r="C2659" s="47">
        <v>306.06414000000001</v>
      </c>
      <c r="I2659" s="47"/>
    </row>
    <row r="2660" spans="1:9">
      <c r="A2660" s="5" t="s">
        <v>2304</v>
      </c>
      <c r="B2660" s="5"/>
      <c r="C2660" s="47">
        <v>4.726</v>
      </c>
      <c r="I2660" s="47"/>
    </row>
    <row r="2661" spans="1:9">
      <c r="A2661" s="5" t="s">
        <v>2305</v>
      </c>
      <c r="B2661" s="5"/>
      <c r="C2661" s="47">
        <v>5.5600000000000005</v>
      </c>
      <c r="I2661" s="47"/>
    </row>
    <row r="2662" spans="1:9">
      <c r="A2662" s="5" t="s">
        <v>2306</v>
      </c>
      <c r="B2662" s="5"/>
      <c r="C2662" s="47">
        <v>5.5600000000000005</v>
      </c>
      <c r="I2662" s="47"/>
    </row>
    <row r="2663" spans="1:9">
      <c r="A2663" s="5" t="s">
        <v>2307</v>
      </c>
      <c r="B2663" s="5"/>
      <c r="C2663" s="47">
        <v>5.5600000000000005</v>
      </c>
      <c r="I2663" s="47"/>
    </row>
    <row r="2664" spans="1:9">
      <c r="A2664" s="5" t="s">
        <v>2308</v>
      </c>
      <c r="B2664" s="5"/>
      <c r="C2664" s="47">
        <v>6.8805000000000005</v>
      </c>
      <c r="I2664" s="47"/>
    </row>
    <row r="2665" spans="1:9">
      <c r="A2665" s="5" t="s">
        <v>2309</v>
      </c>
      <c r="B2665" s="5"/>
      <c r="C2665" s="47">
        <v>2.4E-2</v>
      </c>
      <c r="I2665" s="47"/>
    </row>
    <row r="2666" spans="1:9">
      <c r="A2666" s="5" t="s">
        <v>2310</v>
      </c>
      <c r="B2666" s="5"/>
      <c r="C2666" s="47">
        <v>2.5367500000000001</v>
      </c>
      <c r="I2666" s="47"/>
    </row>
    <row r="2667" spans="1:9">
      <c r="A2667" s="5" t="s">
        <v>2311</v>
      </c>
      <c r="B2667" s="5"/>
      <c r="C2667" s="47">
        <v>3.4055</v>
      </c>
      <c r="I2667" s="47"/>
    </row>
    <row r="2668" spans="1:9">
      <c r="A2668" s="5" t="s">
        <v>2312</v>
      </c>
      <c r="B2668" s="5"/>
      <c r="C2668" s="47">
        <v>23.074000000000002</v>
      </c>
      <c r="I2668" s="47"/>
    </row>
    <row r="2669" spans="1:9">
      <c r="A2669" s="5" t="s">
        <v>2313</v>
      </c>
      <c r="B2669" s="5"/>
      <c r="C2669" s="47">
        <v>5.0387500000000003</v>
      </c>
      <c r="I2669" s="47"/>
    </row>
    <row r="2670" spans="1:9">
      <c r="A2670" s="5" t="s">
        <v>2314</v>
      </c>
      <c r="B2670" s="5"/>
      <c r="C2670" s="47">
        <v>3.9615</v>
      </c>
      <c r="I2670" s="47"/>
    </row>
    <row r="2671" spans="1:9">
      <c r="A2671" s="5" t="s">
        <v>2315</v>
      </c>
      <c r="B2671" s="5"/>
      <c r="C2671" s="47">
        <v>12.103850000000001</v>
      </c>
      <c r="I2671" s="47"/>
    </row>
    <row r="2672" spans="1:9">
      <c r="A2672" s="5" t="s">
        <v>2316</v>
      </c>
      <c r="B2672" s="5"/>
      <c r="C2672" s="47">
        <v>11.120000000000001</v>
      </c>
      <c r="I2672" s="47"/>
    </row>
    <row r="2673" spans="1:9">
      <c r="A2673" s="5" t="s">
        <v>2317</v>
      </c>
      <c r="B2673" s="5"/>
      <c r="C2673" s="47">
        <v>32.387</v>
      </c>
      <c r="I2673" s="47"/>
    </row>
    <row r="2674" spans="1:9">
      <c r="A2674" s="5" t="s">
        <v>2318</v>
      </c>
      <c r="B2674" s="5"/>
      <c r="C2674" s="47">
        <v>9.9384999999999994</v>
      </c>
      <c r="I2674" s="47"/>
    </row>
    <row r="2675" spans="1:9">
      <c r="A2675" s="5" t="s">
        <v>2319</v>
      </c>
      <c r="B2675" s="5"/>
      <c r="C2675" s="47">
        <v>26.583750000000002</v>
      </c>
      <c r="I2675" s="47"/>
    </row>
    <row r="2676" spans="1:9">
      <c r="A2676" s="5" t="s">
        <v>2320</v>
      </c>
      <c r="B2676" s="5"/>
      <c r="C2676" s="47">
        <v>2.5714999999999999</v>
      </c>
      <c r="I2676" s="47"/>
    </row>
    <row r="2677" spans="1:9">
      <c r="A2677" s="5" t="s">
        <v>2321</v>
      </c>
      <c r="B2677" s="5"/>
      <c r="C2677" s="47">
        <v>2.3977500000000003</v>
      </c>
      <c r="I2677" s="47"/>
    </row>
    <row r="2678" spans="1:9">
      <c r="A2678" s="5" t="s">
        <v>2322</v>
      </c>
      <c r="B2678" s="5"/>
      <c r="C2678" s="47">
        <v>32.946760000000005</v>
      </c>
      <c r="I2678" s="47"/>
    </row>
    <row r="2679" spans="1:9">
      <c r="A2679" s="5" t="s">
        <v>195</v>
      </c>
      <c r="B2679" s="5"/>
      <c r="C2679" s="47">
        <v>124.34256000000001</v>
      </c>
      <c r="I2679" s="47"/>
    </row>
    <row r="2680" spans="1:9">
      <c r="A2680" s="5" t="s">
        <v>2323</v>
      </c>
      <c r="B2680" s="5"/>
      <c r="C2680" s="47">
        <v>15.563360000000001</v>
      </c>
      <c r="I2680" s="47"/>
    </row>
    <row r="2681" spans="1:9">
      <c r="A2681" s="5" t="s">
        <v>2324</v>
      </c>
      <c r="B2681" s="5"/>
      <c r="C2681" s="47">
        <v>18.916799999999999</v>
      </c>
      <c r="I2681" s="47"/>
    </row>
    <row r="2682" spans="1:9">
      <c r="A2682" s="5" t="s">
        <v>2325</v>
      </c>
      <c r="B2682" s="5"/>
      <c r="C2682" s="47">
        <v>43.918100000000003</v>
      </c>
      <c r="I2682" s="47"/>
    </row>
    <row r="2683" spans="1:9">
      <c r="A2683" s="5" t="s">
        <v>2326</v>
      </c>
      <c r="B2683" s="5"/>
      <c r="C2683" s="47">
        <v>17.340400000000002</v>
      </c>
      <c r="I2683" s="47"/>
    </row>
    <row r="2684" spans="1:9">
      <c r="A2684" s="5" t="s">
        <v>2327</v>
      </c>
      <c r="B2684" s="5"/>
      <c r="C2684" s="47">
        <v>14.604480000000001</v>
      </c>
      <c r="I2684" s="47"/>
    </row>
    <row r="2685" spans="1:9">
      <c r="A2685" s="5" t="s">
        <v>2328</v>
      </c>
      <c r="B2685" s="5"/>
      <c r="C2685" s="47">
        <v>9.443950000000001</v>
      </c>
      <c r="I2685" s="47"/>
    </row>
    <row r="2686" spans="1:9">
      <c r="A2686" s="5" t="s">
        <v>2329</v>
      </c>
      <c r="B2686" s="5"/>
      <c r="C2686" s="47">
        <v>57.144500000000001</v>
      </c>
      <c r="I2686" s="47"/>
    </row>
    <row r="2687" spans="1:9">
      <c r="A2687" s="5" t="s">
        <v>2330</v>
      </c>
      <c r="B2687" s="5"/>
      <c r="C2687" s="47">
        <v>72.591460000000012</v>
      </c>
      <c r="I2687" s="47"/>
    </row>
    <row r="2688" spans="1:9">
      <c r="A2688" s="5" t="s">
        <v>335</v>
      </c>
      <c r="B2688" s="5"/>
      <c r="C2688" s="47">
        <v>42.444569999999999</v>
      </c>
      <c r="I2688" s="47"/>
    </row>
    <row r="2689" spans="1:9">
      <c r="A2689" s="5" t="s">
        <v>2331</v>
      </c>
      <c r="B2689" s="5"/>
      <c r="C2689" s="47">
        <v>13.57184</v>
      </c>
      <c r="I2689" s="47"/>
    </row>
    <row r="2690" spans="1:9">
      <c r="A2690" s="5" t="s">
        <v>2332</v>
      </c>
      <c r="B2690" s="5"/>
      <c r="C2690" s="47">
        <v>3.4402500000000003</v>
      </c>
      <c r="I2690" s="47"/>
    </row>
    <row r="2691" spans="1:9">
      <c r="A2691" s="5" t="s">
        <v>2333</v>
      </c>
      <c r="B2691" s="5"/>
      <c r="C2691" s="47">
        <v>4.726</v>
      </c>
      <c r="I2691" s="47"/>
    </row>
    <row r="2692" spans="1:9">
      <c r="A2692" s="5" t="s">
        <v>2333</v>
      </c>
      <c r="B2692" s="5"/>
      <c r="C2692" s="47">
        <v>5.5600000000000005</v>
      </c>
      <c r="I2692" s="47"/>
    </row>
    <row r="2693" spans="1:9">
      <c r="A2693" s="5" t="s">
        <v>2333</v>
      </c>
      <c r="B2693" s="5"/>
      <c r="C2693" s="47">
        <v>8.34</v>
      </c>
      <c r="I2693" s="47"/>
    </row>
    <row r="2694" spans="1:9">
      <c r="A2694" s="5" t="s">
        <v>2334</v>
      </c>
      <c r="B2694" s="5"/>
      <c r="C2694" s="47">
        <v>26.037279999999999</v>
      </c>
      <c r="I2694" s="47"/>
    </row>
    <row r="2695" spans="1:9">
      <c r="A2695" s="5" t="s">
        <v>2335</v>
      </c>
      <c r="B2695" s="5"/>
      <c r="C2695" s="47">
        <v>3.30125</v>
      </c>
      <c r="I2695" s="47"/>
    </row>
    <row r="2696" spans="1:9">
      <c r="A2696" s="5" t="s">
        <v>2336</v>
      </c>
      <c r="B2696" s="5"/>
      <c r="C2696" s="47">
        <v>2.7800000000000002</v>
      </c>
      <c r="I2696" s="47"/>
    </row>
    <row r="2697" spans="1:9">
      <c r="A2697" s="5" t="s">
        <v>2337</v>
      </c>
      <c r="B2697" s="5"/>
      <c r="C2697" s="47">
        <v>10.84272</v>
      </c>
      <c r="I2697" s="47"/>
    </row>
    <row r="2698" spans="1:9">
      <c r="A2698" s="5" t="s">
        <v>2338</v>
      </c>
      <c r="B2698" s="5"/>
      <c r="C2698" s="47">
        <v>50.444800000000001</v>
      </c>
      <c r="I2698" s="47"/>
    </row>
    <row r="2699" spans="1:9">
      <c r="A2699" s="5" t="s">
        <v>2339</v>
      </c>
      <c r="B2699" s="5"/>
      <c r="C2699" s="47">
        <v>5.5600000000000005</v>
      </c>
      <c r="I2699" s="47"/>
    </row>
    <row r="2700" spans="1:9">
      <c r="A2700" s="5" t="s">
        <v>2340</v>
      </c>
      <c r="B2700" s="5"/>
      <c r="C2700" s="47">
        <v>1.4595</v>
      </c>
      <c r="I2700" s="47"/>
    </row>
    <row r="2701" spans="1:9">
      <c r="A2701" s="5" t="s">
        <v>336</v>
      </c>
      <c r="B2701" s="5"/>
      <c r="C2701" s="47">
        <v>19.272000000000002</v>
      </c>
      <c r="I2701" s="47"/>
    </row>
    <row r="2702" spans="1:9">
      <c r="A2702" s="5" t="s">
        <v>2341</v>
      </c>
      <c r="B2702" s="5"/>
      <c r="C2702" s="47">
        <v>15.7768</v>
      </c>
      <c r="I2702" s="47"/>
    </row>
    <row r="2703" spans="1:9">
      <c r="A2703" s="5" t="s">
        <v>2342</v>
      </c>
      <c r="B2703" s="5"/>
      <c r="C2703" s="47">
        <v>45.473040000000005</v>
      </c>
      <c r="I2703" s="47"/>
    </row>
    <row r="2704" spans="1:9">
      <c r="A2704" s="5" t="s">
        <v>2343</v>
      </c>
      <c r="B2704" s="5"/>
      <c r="C2704" s="47">
        <v>71.904320000000013</v>
      </c>
      <c r="I2704" s="47"/>
    </row>
    <row r="2705" spans="1:9">
      <c r="A2705" s="5" t="s">
        <v>337</v>
      </c>
      <c r="B2705" s="5"/>
      <c r="C2705" s="47">
        <v>35.626640000000002</v>
      </c>
      <c r="I2705" s="47"/>
    </row>
    <row r="2706" spans="1:9">
      <c r="A2706" s="5" t="s">
        <v>2344</v>
      </c>
      <c r="B2706" s="5"/>
      <c r="C2706" s="47">
        <v>43.151820000000001</v>
      </c>
      <c r="I2706" s="47"/>
    </row>
    <row r="2707" spans="1:9">
      <c r="A2707" s="5" t="s">
        <v>2345</v>
      </c>
      <c r="B2707" s="5"/>
      <c r="C2707" s="47">
        <v>15.764000000000001</v>
      </c>
      <c r="I2707" s="47"/>
    </row>
    <row r="2708" spans="1:9">
      <c r="A2708" s="5" t="s">
        <v>2346</v>
      </c>
      <c r="B2708" s="5"/>
      <c r="C2708" s="47">
        <v>16.236920000000001</v>
      </c>
      <c r="I2708" s="47"/>
    </row>
    <row r="2709" spans="1:9">
      <c r="A2709" s="5" t="s">
        <v>338</v>
      </c>
      <c r="B2709" s="5"/>
      <c r="C2709" s="47">
        <v>35.872219999999999</v>
      </c>
      <c r="I2709" s="47"/>
    </row>
    <row r="2710" spans="1:9">
      <c r="A2710" s="5" t="s">
        <v>2347</v>
      </c>
      <c r="B2710" s="5"/>
      <c r="C2710" s="47">
        <v>34.286699999999996</v>
      </c>
      <c r="I2710" s="47"/>
    </row>
    <row r="2711" spans="1:9">
      <c r="A2711" s="5" t="s">
        <v>2348</v>
      </c>
      <c r="B2711" s="5"/>
      <c r="C2711" s="47">
        <v>30.26688</v>
      </c>
      <c r="I2711" s="47"/>
    </row>
    <row r="2712" spans="1:9">
      <c r="A2712" s="5" t="s">
        <v>2349</v>
      </c>
      <c r="B2712" s="5"/>
      <c r="C2712" s="47">
        <v>22.70016</v>
      </c>
      <c r="I2712" s="47"/>
    </row>
    <row r="2713" spans="1:9">
      <c r="A2713" s="5" t="s">
        <v>2350</v>
      </c>
      <c r="B2713" s="5"/>
      <c r="C2713" s="47">
        <v>11.35008</v>
      </c>
      <c r="I2713" s="47"/>
    </row>
    <row r="2714" spans="1:9">
      <c r="A2714" s="5" t="s">
        <v>339</v>
      </c>
      <c r="B2714" s="5"/>
      <c r="C2714" s="47">
        <v>34.523160000000004</v>
      </c>
      <c r="I2714" s="47"/>
    </row>
    <row r="2715" spans="1:9">
      <c r="A2715" s="5" t="s">
        <v>340</v>
      </c>
      <c r="B2715" s="5"/>
      <c r="C2715" s="47">
        <v>14.502879999999999</v>
      </c>
      <c r="I2715" s="47"/>
    </row>
    <row r="2716" spans="1:9">
      <c r="A2716" s="5" t="s">
        <v>2351</v>
      </c>
      <c r="B2716" s="5"/>
      <c r="C2716" s="47">
        <v>7.0938000000000008</v>
      </c>
      <c r="I2716" s="47"/>
    </row>
    <row r="2717" spans="1:9">
      <c r="A2717" s="5" t="s">
        <v>2352</v>
      </c>
      <c r="B2717" s="5"/>
      <c r="C2717" s="47">
        <v>23.013120000000001</v>
      </c>
      <c r="I2717" s="47"/>
    </row>
    <row r="2718" spans="1:9">
      <c r="A2718" s="5" t="s">
        <v>2353</v>
      </c>
      <c r="B2718" s="5"/>
      <c r="C2718" s="47">
        <v>5.0444800000000001</v>
      </c>
      <c r="I2718" s="47"/>
    </row>
    <row r="2719" spans="1:9">
      <c r="A2719" s="5" t="s">
        <v>2354</v>
      </c>
      <c r="B2719" s="5"/>
      <c r="C2719" s="47">
        <v>42.060070000000003</v>
      </c>
      <c r="I2719" s="47"/>
    </row>
    <row r="2720" spans="1:9">
      <c r="A2720" s="5" t="s">
        <v>341</v>
      </c>
      <c r="B2720" s="5"/>
      <c r="C2720" s="47">
        <v>8.8278400000000001</v>
      </c>
      <c r="I2720" s="47"/>
    </row>
    <row r="2721" spans="1:9">
      <c r="A2721" s="5" t="s">
        <v>2355</v>
      </c>
      <c r="B2721" s="5"/>
      <c r="C2721" s="47">
        <v>3.5644800000000001</v>
      </c>
      <c r="I2721" s="47"/>
    </row>
    <row r="2722" spans="1:9">
      <c r="A2722" s="5" t="s">
        <v>2356</v>
      </c>
      <c r="B2722" s="5"/>
      <c r="C2722" s="47">
        <v>47.646690000000007</v>
      </c>
      <c r="I2722" s="47"/>
    </row>
    <row r="2723" spans="1:9">
      <c r="A2723" s="5" t="s">
        <v>2357</v>
      </c>
      <c r="B2723" s="5"/>
      <c r="C2723" s="47">
        <v>15.083920000000001</v>
      </c>
      <c r="I2723" s="47"/>
    </row>
    <row r="2724" spans="1:9">
      <c r="A2724" s="5" t="s">
        <v>2358</v>
      </c>
      <c r="B2724" s="5"/>
      <c r="C2724" s="47">
        <v>12.05946</v>
      </c>
      <c r="I2724" s="47"/>
    </row>
    <row r="2725" spans="1:9">
      <c r="A2725" s="5" t="s">
        <v>2359</v>
      </c>
      <c r="B2725" s="5"/>
      <c r="C2725" s="47">
        <v>38.740029999999997</v>
      </c>
      <c r="I2725" s="47"/>
    </row>
    <row r="2726" spans="1:9">
      <c r="A2726" s="5" t="s">
        <v>342</v>
      </c>
      <c r="B2726" s="5"/>
      <c r="C2726" s="47">
        <v>23.921869999999998</v>
      </c>
      <c r="I2726" s="47"/>
    </row>
    <row r="2727" spans="1:9">
      <c r="A2727" s="5" t="s">
        <v>343</v>
      </c>
      <c r="B2727" s="5"/>
      <c r="C2727" s="47">
        <v>11.980639999999999</v>
      </c>
      <c r="I2727" s="47"/>
    </row>
    <row r="2728" spans="1:9">
      <c r="A2728" s="5" t="s">
        <v>2360</v>
      </c>
      <c r="B2728" s="5"/>
      <c r="C2728" s="47">
        <v>82.20926</v>
      </c>
      <c r="I2728" s="47"/>
    </row>
    <row r="2729" spans="1:9">
      <c r="A2729" s="5" t="s">
        <v>2361</v>
      </c>
      <c r="B2729" s="5"/>
      <c r="C2729" s="47">
        <v>49.183680000000003</v>
      </c>
      <c r="I2729" s="47"/>
    </row>
    <row r="2730" spans="1:9">
      <c r="A2730" s="5" t="s">
        <v>2362</v>
      </c>
      <c r="B2730" s="5"/>
      <c r="C2730" s="47">
        <v>22.50311</v>
      </c>
      <c r="I2730" s="47"/>
    </row>
    <row r="2731" spans="1:9">
      <c r="A2731" s="5" t="s">
        <v>2363</v>
      </c>
      <c r="B2731" s="5"/>
      <c r="C2731" s="47">
        <v>19.980869999999999</v>
      </c>
      <c r="I2731" s="47"/>
    </row>
    <row r="2732" spans="1:9">
      <c r="A2732" s="5" t="s">
        <v>2364</v>
      </c>
      <c r="B2732" s="5"/>
      <c r="C2732" s="47">
        <v>11.941229999999999</v>
      </c>
      <c r="I2732" s="47"/>
    </row>
    <row r="2733" spans="1:9">
      <c r="A2733" s="5" t="s">
        <v>2365</v>
      </c>
      <c r="B2733" s="5"/>
      <c r="C2733" s="47">
        <v>2.7586999999999997</v>
      </c>
      <c r="I2733" s="47"/>
    </row>
    <row r="2734" spans="1:9">
      <c r="A2734" s="5" t="s">
        <v>2366</v>
      </c>
      <c r="B2734" s="5"/>
      <c r="C2734" s="47">
        <v>5.6750400000000001</v>
      </c>
      <c r="I2734" s="47"/>
    </row>
    <row r="2735" spans="1:9">
      <c r="A2735" s="5" t="s">
        <v>2367</v>
      </c>
      <c r="B2735" s="5"/>
      <c r="C2735" s="47">
        <v>35.652239999999999</v>
      </c>
      <c r="I2735" s="47"/>
    </row>
    <row r="2736" spans="1:9">
      <c r="A2736" s="5" t="s">
        <v>2368</v>
      </c>
      <c r="B2736" s="5"/>
      <c r="C2736" s="47">
        <v>7.9214099999999998</v>
      </c>
      <c r="I2736" s="47"/>
    </row>
    <row r="2737" spans="1:9">
      <c r="A2737" s="5" t="s">
        <v>2369</v>
      </c>
      <c r="B2737" s="5"/>
      <c r="C2737" s="47">
        <v>52.115380000000002</v>
      </c>
      <c r="I2737" s="47"/>
    </row>
    <row r="2738" spans="1:9">
      <c r="A2738" s="5" t="s">
        <v>2370</v>
      </c>
      <c r="B2738" s="5"/>
      <c r="C2738" s="47">
        <v>59.358980000000003</v>
      </c>
      <c r="I2738" s="47"/>
    </row>
    <row r="2739" spans="1:9">
      <c r="A2739" s="5" t="s">
        <v>2371</v>
      </c>
      <c r="B2739" s="5"/>
      <c r="C2739" s="47">
        <v>35.114309999999996</v>
      </c>
      <c r="I2739" s="47"/>
    </row>
    <row r="2740" spans="1:9">
      <c r="A2740" s="5" t="s">
        <v>2372</v>
      </c>
      <c r="B2740" s="5"/>
      <c r="C2740" s="47">
        <v>5.0156800000000006</v>
      </c>
      <c r="I2740" s="47"/>
    </row>
    <row r="2741" spans="1:9">
      <c r="A2741" s="5" t="s">
        <v>2373</v>
      </c>
      <c r="B2741" s="5"/>
      <c r="C2741" s="47">
        <v>16.718799999999998</v>
      </c>
      <c r="I2741" s="47"/>
    </row>
    <row r="2742" spans="1:9">
      <c r="A2742" s="5" t="s">
        <v>2374</v>
      </c>
      <c r="B2742" s="5"/>
      <c r="C2742" s="47">
        <v>2.5714999999999999</v>
      </c>
      <c r="I2742" s="47"/>
    </row>
    <row r="2743" spans="1:9">
      <c r="A2743" s="5" t="s">
        <v>2375</v>
      </c>
      <c r="B2743" s="5"/>
      <c r="C2743" s="47">
        <v>3.0341999999999998</v>
      </c>
      <c r="I2743" s="47"/>
    </row>
    <row r="2744" spans="1:9">
      <c r="A2744" s="5" t="s">
        <v>2376</v>
      </c>
      <c r="B2744" s="5"/>
      <c r="C2744" s="47">
        <v>11.120000000000001</v>
      </c>
      <c r="I2744" s="47"/>
    </row>
    <row r="2745" spans="1:9">
      <c r="A2745" s="5" t="s">
        <v>2377</v>
      </c>
      <c r="B2745" s="5"/>
      <c r="C2745" s="47">
        <v>5.0156800000000006</v>
      </c>
      <c r="I2745" s="47"/>
    </row>
    <row r="2746" spans="1:9">
      <c r="A2746" s="5" t="s">
        <v>2378</v>
      </c>
      <c r="B2746" s="5"/>
      <c r="C2746" s="47">
        <v>4.726</v>
      </c>
      <c r="I2746" s="47"/>
    </row>
    <row r="2747" spans="1:9">
      <c r="A2747" s="5" t="s">
        <v>2379</v>
      </c>
      <c r="B2747" s="5"/>
      <c r="C2747" s="47">
        <v>5.5600000000000005</v>
      </c>
      <c r="I2747" s="47"/>
    </row>
    <row r="2748" spans="1:9">
      <c r="A2748" s="5" t="s">
        <v>2380</v>
      </c>
      <c r="B2748" s="5"/>
      <c r="C2748" s="47">
        <v>4.2395000000000005</v>
      </c>
      <c r="I2748" s="47"/>
    </row>
    <row r="2749" spans="1:9">
      <c r="A2749" s="5" t="s">
        <v>2381</v>
      </c>
      <c r="B2749" s="5"/>
      <c r="C2749" s="47">
        <v>2.5714999999999999</v>
      </c>
      <c r="I2749" s="47"/>
    </row>
    <row r="2750" spans="1:9">
      <c r="A2750" s="5" t="s">
        <v>2382</v>
      </c>
      <c r="B2750" s="5"/>
      <c r="C2750" s="47">
        <v>5.5600000000000005</v>
      </c>
      <c r="I2750" s="47"/>
    </row>
    <row r="2751" spans="1:9">
      <c r="A2751" s="5" t="s">
        <v>2383</v>
      </c>
      <c r="B2751" s="5"/>
      <c r="C2751" s="47">
        <v>5.5600000000000005</v>
      </c>
      <c r="I2751" s="47"/>
    </row>
    <row r="2752" spans="1:9">
      <c r="A2752" s="5" t="s">
        <v>2384</v>
      </c>
      <c r="B2752" s="5"/>
      <c r="C2752" s="47">
        <v>4.3784999999999998</v>
      </c>
      <c r="I2752" s="47"/>
    </row>
    <row r="2753" spans="1:9">
      <c r="A2753" s="5" t="s">
        <v>2385</v>
      </c>
      <c r="B2753" s="5"/>
      <c r="C2753" s="47">
        <v>2.5714999999999999</v>
      </c>
      <c r="I2753" s="47"/>
    </row>
    <row r="2754" spans="1:9">
      <c r="A2754" s="5" t="s">
        <v>2386</v>
      </c>
      <c r="B2754" s="5"/>
      <c r="C2754" s="47">
        <v>5.5600000000000005</v>
      </c>
      <c r="I2754" s="47"/>
    </row>
    <row r="2755" spans="1:9">
      <c r="A2755" s="5" t="s">
        <v>2386</v>
      </c>
      <c r="B2755" s="5"/>
      <c r="C2755" s="47">
        <v>6.2549999999999999</v>
      </c>
      <c r="I2755" s="47"/>
    </row>
    <row r="2756" spans="1:9">
      <c r="A2756" s="5" t="s">
        <v>2387</v>
      </c>
      <c r="B2756" s="5"/>
      <c r="C2756" s="47">
        <v>5.5600000000000005</v>
      </c>
      <c r="I2756" s="47"/>
    </row>
    <row r="2757" spans="1:9">
      <c r="A2757" s="5" t="s">
        <v>2388</v>
      </c>
      <c r="B2757" s="5"/>
      <c r="C2757" s="47">
        <v>5.0444800000000001</v>
      </c>
      <c r="I2757" s="47"/>
    </row>
    <row r="2758" spans="1:9">
      <c r="A2758" s="5" t="s">
        <v>2389</v>
      </c>
      <c r="B2758" s="5"/>
      <c r="C2758" s="47">
        <v>5.9422500000000005</v>
      </c>
      <c r="I2758" s="47"/>
    </row>
    <row r="2759" spans="1:9">
      <c r="A2759" s="5" t="s">
        <v>2390</v>
      </c>
      <c r="B2759" s="5"/>
      <c r="C2759" s="47">
        <v>5.5600000000000005</v>
      </c>
      <c r="I2759" s="47"/>
    </row>
    <row r="2760" spans="1:9">
      <c r="A2760" s="5" t="s">
        <v>2391</v>
      </c>
      <c r="B2760" s="5"/>
      <c r="C2760" s="47">
        <v>9.2782499999999999</v>
      </c>
      <c r="I2760" s="47"/>
    </row>
    <row r="2761" spans="1:9">
      <c r="A2761" s="5" t="s">
        <v>2392</v>
      </c>
      <c r="B2761" s="5"/>
      <c r="C2761" s="47">
        <v>14.502879999999999</v>
      </c>
      <c r="I2761" s="47"/>
    </row>
    <row r="2762" spans="1:9">
      <c r="A2762" s="5" t="s">
        <v>2393</v>
      </c>
      <c r="B2762" s="5"/>
      <c r="C2762" s="47">
        <v>5.0040000000000004</v>
      </c>
      <c r="I2762" s="47"/>
    </row>
    <row r="2763" spans="1:9">
      <c r="A2763" s="5" t="s">
        <v>2394</v>
      </c>
      <c r="B2763" s="5"/>
      <c r="C2763" s="47">
        <v>72.303539999999998</v>
      </c>
      <c r="I2763" s="47"/>
    </row>
    <row r="2764" spans="1:9">
      <c r="A2764" s="5" t="s">
        <v>2395</v>
      </c>
      <c r="B2764" s="5"/>
      <c r="C2764" s="47">
        <v>2.5714999999999999</v>
      </c>
      <c r="I2764" s="47"/>
    </row>
    <row r="2765" spans="1:9">
      <c r="A2765" s="5" t="s">
        <v>2396</v>
      </c>
      <c r="B2765" s="5"/>
      <c r="C2765" s="47">
        <v>5.5600000000000005</v>
      </c>
      <c r="I2765" s="47"/>
    </row>
    <row r="2766" spans="1:9">
      <c r="A2766" s="5" t="s">
        <v>2397</v>
      </c>
      <c r="B2766" s="5"/>
      <c r="C2766" s="47">
        <v>28.375200000000003</v>
      </c>
      <c r="I2766" s="47"/>
    </row>
    <row r="2767" spans="1:9">
      <c r="A2767" s="5" t="s">
        <v>344</v>
      </c>
      <c r="B2767" s="5"/>
      <c r="C2767" s="47">
        <v>22.384880000000003</v>
      </c>
      <c r="I2767" s="47"/>
    </row>
    <row r="2768" spans="1:9">
      <c r="A2768" s="5" t="s">
        <v>2398</v>
      </c>
      <c r="B2768" s="5"/>
      <c r="C2768" s="47">
        <v>58.479959999999998</v>
      </c>
      <c r="I2768" s="47"/>
    </row>
    <row r="2769" spans="1:9">
      <c r="A2769" s="5" t="s">
        <v>2399</v>
      </c>
      <c r="B2769" s="5"/>
      <c r="C2769" s="47">
        <v>75.036640000000006</v>
      </c>
      <c r="I2769" s="47"/>
    </row>
    <row r="2770" spans="1:9">
      <c r="A2770" s="5" t="s">
        <v>345</v>
      </c>
      <c r="B2770" s="5"/>
      <c r="C2770" s="47">
        <v>14.182</v>
      </c>
      <c r="I2770" s="47"/>
    </row>
    <row r="2771" spans="1:9">
      <c r="A2771" s="5" t="s">
        <v>2400</v>
      </c>
      <c r="B2771" s="5"/>
      <c r="C2771" s="47">
        <v>83.90204</v>
      </c>
      <c r="I2771" s="47"/>
    </row>
    <row r="2772" spans="1:9">
      <c r="A2772" s="5" t="s">
        <v>2401</v>
      </c>
      <c r="B2772" s="5"/>
      <c r="C2772" s="47">
        <v>5.5600000000000005</v>
      </c>
      <c r="I2772" s="47"/>
    </row>
    <row r="2773" spans="1:9">
      <c r="A2773" s="5" t="s">
        <v>2402</v>
      </c>
      <c r="B2773" s="5"/>
      <c r="C2773" s="47">
        <v>5.5600000000000005</v>
      </c>
      <c r="I2773" s="47"/>
    </row>
    <row r="2774" spans="1:9">
      <c r="A2774" s="5" t="s">
        <v>2403</v>
      </c>
      <c r="B2774" s="5"/>
      <c r="C2774" s="47">
        <v>10.008000000000001</v>
      </c>
      <c r="I2774" s="47"/>
    </row>
    <row r="2775" spans="1:9">
      <c r="A2775" s="5" t="s">
        <v>2404</v>
      </c>
      <c r="B2775" s="5"/>
      <c r="C2775" s="47">
        <v>5.9008000000000003</v>
      </c>
      <c r="I2775" s="47"/>
    </row>
    <row r="2776" spans="1:9">
      <c r="A2776" s="5" t="s">
        <v>2405</v>
      </c>
      <c r="B2776" s="5"/>
      <c r="C2776" s="47">
        <v>10.068239999999999</v>
      </c>
      <c r="I2776" s="47"/>
    </row>
    <row r="2777" spans="1:9">
      <c r="A2777" s="5" t="s">
        <v>2406</v>
      </c>
      <c r="B2777" s="5"/>
      <c r="C2777" s="47">
        <v>29.504000000000001</v>
      </c>
      <c r="I2777" s="47"/>
    </row>
    <row r="2778" spans="1:9">
      <c r="A2778" s="5" t="s">
        <v>2407</v>
      </c>
      <c r="B2778" s="5"/>
      <c r="C2778" s="47">
        <v>34.541690000000003</v>
      </c>
      <c r="I2778" s="47"/>
    </row>
    <row r="2779" spans="1:9">
      <c r="A2779" s="5" t="s">
        <v>2408</v>
      </c>
      <c r="B2779" s="5"/>
      <c r="C2779" s="47">
        <v>23.961279999999999</v>
      </c>
      <c r="I2779" s="47"/>
    </row>
    <row r="2780" spans="1:9">
      <c r="A2780" s="5" t="s">
        <v>2409</v>
      </c>
      <c r="B2780" s="5"/>
      <c r="C2780" s="47">
        <v>39.410000000000004</v>
      </c>
      <c r="I2780" s="47"/>
    </row>
    <row r="2781" spans="1:9">
      <c r="A2781" s="5" t="s">
        <v>2410</v>
      </c>
      <c r="B2781" s="5"/>
      <c r="C2781" s="47">
        <v>22.187830000000002</v>
      </c>
      <c r="I2781" s="47"/>
    </row>
    <row r="2782" spans="1:9">
      <c r="A2782" s="5" t="s">
        <v>2411</v>
      </c>
      <c r="B2782" s="5"/>
      <c r="C2782" s="47">
        <v>5.5600000000000005</v>
      </c>
      <c r="I2782" s="47"/>
    </row>
    <row r="2783" spans="1:9">
      <c r="A2783" s="5" t="s">
        <v>2412</v>
      </c>
      <c r="B2783" s="5"/>
      <c r="C2783" s="47">
        <v>11.120000000000001</v>
      </c>
      <c r="I2783" s="47"/>
    </row>
    <row r="2784" spans="1:9">
      <c r="A2784" s="5" t="s">
        <v>2413</v>
      </c>
      <c r="B2784" s="5"/>
      <c r="C2784" s="47">
        <v>2.3282500000000002</v>
      </c>
      <c r="I2784" s="47"/>
    </row>
    <row r="2785" spans="1:9">
      <c r="A2785" s="5" t="s">
        <v>2414</v>
      </c>
      <c r="B2785" s="5"/>
      <c r="C2785" s="47">
        <v>5.5600000000000005</v>
      </c>
      <c r="I2785" s="47"/>
    </row>
    <row r="2786" spans="1:9">
      <c r="A2786" s="5" t="s">
        <v>2415</v>
      </c>
      <c r="B2786" s="5"/>
      <c r="C2786" s="47">
        <v>11.120000000000001</v>
      </c>
      <c r="I2786" s="47"/>
    </row>
    <row r="2787" spans="1:9">
      <c r="A2787" s="5" t="s">
        <v>2416</v>
      </c>
      <c r="B2787" s="5"/>
      <c r="C2787" s="47">
        <v>21.162749999999999</v>
      </c>
      <c r="I2787" s="47"/>
    </row>
    <row r="2788" spans="1:9">
      <c r="A2788" s="5" t="s">
        <v>2417</v>
      </c>
      <c r="B2788" s="5"/>
      <c r="C2788" s="47">
        <v>11.120000000000001</v>
      </c>
      <c r="I2788" s="47"/>
    </row>
    <row r="2789" spans="1:9">
      <c r="A2789" s="5" t="s">
        <v>2418</v>
      </c>
      <c r="B2789" s="5"/>
      <c r="C2789" s="47">
        <v>1.3900000000000001</v>
      </c>
      <c r="I2789" s="47"/>
    </row>
    <row r="2790" spans="1:9">
      <c r="A2790" s="5" t="s">
        <v>2419</v>
      </c>
      <c r="B2790" s="5"/>
      <c r="C2790" s="47">
        <v>9.0002499999999994</v>
      </c>
      <c r="I2790" s="47"/>
    </row>
    <row r="2791" spans="1:9">
      <c r="A2791" s="5" t="s">
        <v>2420</v>
      </c>
      <c r="B2791" s="5"/>
      <c r="C2791" s="47">
        <v>10.286</v>
      </c>
      <c r="I2791" s="47"/>
    </row>
    <row r="2792" spans="1:9">
      <c r="A2792" s="5" t="s">
        <v>2421</v>
      </c>
      <c r="B2792" s="5"/>
      <c r="C2792" s="47">
        <v>2.1545000000000001</v>
      </c>
      <c r="I2792" s="47"/>
    </row>
    <row r="2793" spans="1:9">
      <c r="A2793" s="5" t="s">
        <v>2422</v>
      </c>
      <c r="B2793" s="5"/>
      <c r="C2793" s="47">
        <v>9.1632499999999997</v>
      </c>
      <c r="I2793" s="47"/>
    </row>
    <row r="2794" spans="1:9">
      <c r="A2794" s="5" t="s">
        <v>2423</v>
      </c>
      <c r="B2794" s="5"/>
      <c r="C2794" s="47">
        <v>10.39025</v>
      </c>
      <c r="I2794" s="47"/>
    </row>
    <row r="2795" spans="1:9">
      <c r="A2795" s="5" t="s">
        <v>2424</v>
      </c>
      <c r="B2795" s="5"/>
      <c r="C2795" s="47">
        <v>5.5600000000000005</v>
      </c>
      <c r="I2795" s="47"/>
    </row>
    <row r="2796" spans="1:9">
      <c r="A2796" s="5" t="s">
        <v>2425</v>
      </c>
      <c r="B2796" s="5"/>
      <c r="C2796" s="47">
        <v>5.5600000000000005</v>
      </c>
      <c r="I2796" s="47"/>
    </row>
    <row r="2797" spans="1:9">
      <c r="A2797" s="5" t="s">
        <v>2426</v>
      </c>
      <c r="B2797" s="5"/>
      <c r="C2797" s="47">
        <v>5.5600000000000005</v>
      </c>
      <c r="I2797" s="47"/>
    </row>
    <row r="2798" spans="1:9">
      <c r="A2798" s="5" t="s">
        <v>2427</v>
      </c>
      <c r="B2798" s="5"/>
      <c r="C2798" s="47">
        <v>3.4750000000000001</v>
      </c>
      <c r="I2798" s="47"/>
    </row>
    <row r="2799" spans="1:9">
      <c r="A2799" s="5" t="s">
        <v>2428</v>
      </c>
      <c r="B2799" s="5"/>
      <c r="C2799" s="47">
        <v>3.3359999999999999</v>
      </c>
      <c r="I2799" s="47"/>
    </row>
    <row r="2800" spans="1:9">
      <c r="A2800" s="5" t="s">
        <v>2428</v>
      </c>
      <c r="B2800" s="5"/>
      <c r="C2800" s="47">
        <v>4.726</v>
      </c>
      <c r="I2800" s="47"/>
    </row>
    <row r="2801" spans="1:9">
      <c r="A2801" s="5" t="s">
        <v>2428</v>
      </c>
      <c r="B2801" s="5"/>
      <c r="C2801" s="47">
        <v>6.7067500000000004</v>
      </c>
      <c r="I2801" s="47"/>
    </row>
    <row r="2802" spans="1:9">
      <c r="A2802" s="5" t="s">
        <v>2429</v>
      </c>
      <c r="B2802" s="5"/>
      <c r="C2802" s="47">
        <v>9.0350000000000001</v>
      </c>
      <c r="I2802" s="47"/>
    </row>
    <row r="2803" spans="1:9">
      <c r="A2803" s="5" t="s">
        <v>2430</v>
      </c>
      <c r="B2803" s="5"/>
      <c r="C2803" s="47">
        <v>2.5367500000000001</v>
      </c>
      <c r="I2803" s="47"/>
    </row>
    <row r="2804" spans="1:9">
      <c r="A2804" s="5" t="s">
        <v>2431</v>
      </c>
      <c r="B2804" s="5"/>
      <c r="C2804" s="47">
        <v>5.5600000000000005</v>
      </c>
      <c r="I2804" s="47"/>
    </row>
    <row r="2805" spans="1:9">
      <c r="A2805" s="5" t="s">
        <v>2432</v>
      </c>
      <c r="B2805" s="5"/>
      <c r="C2805" s="47">
        <v>12.649000000000001</v>
      </c>
      <c r="I2805" s="47"/>
    </row>
    <row r="2806" spans="1:9">
      <c r="A2806" s="5" t="s">
        <v>2433</v>
      </c>
      <c r="B2806" s="5"/>
      <c r="C2806" s="47">
        <v>4.6217500000000005</v>
      </c>
      <c r="I2806" s="47"/>
    </row>
    <row r="2807" spans="1:9">
      <c r="A2807" s="5" t="s">
        <v>2434</v>
      </c>
      <c r="B2807" s="5"/>
      <c r="C2807" s="47">
        <v>5.8032500000000002</v>
      </c>
      <c r="I2807" s="47"/>
    </row>
    <row r="2808" spans="1:9">
      <c r="A2808" s="5" t="s">
        <v>2435</v>
      </c>
      <c r="B2808" s="5"/>
      <c r="C2808" s="47">
        <v>5.5600000000000005</v>
      </c>
      <c r="I2808" s="47"/>
    </row>
    <row r="2809" spans="1:9">
      <c r="A2809" s="5" t="s">
        <v>2436</v>
      </c>
      <c r="B2809" s="5"/>
      <c r="C2809" s="47">
        <v>1.7375</v>
      </c>
      <c r="I2809" s="47"/>
    </row>
    <row r="2810" spans="1:9">
      <c r="A2810" s="5" t="s">
        <v>2437</v>
      </c>
      <c r="B2810" s="5"/>
      <c r="C2810" s="47">
        <v>3.8919999999999999</v>
      </c>
      <c r="I2810" s="47"/>
    </row>
    <row r="2811" spans="1:9">
      <c r="A2811" s="5" t="s">
        <v>2438</v>
      </c>
      <c r="B2811" s="5"/>
      <c r="C2811" s="47">
        <v>22.274750000000001</v>
      </c>
      <c r="I2811" s="47"/>
    </row>
    <row r="2812" spans="1:9">
      <c r="A2812" s="5" t="s">
        <v>2439</v>
      </c>
      <c r="B2812" s="5"/>
      <c r="C2812" s="47">
        <v>4.726</v>
      </c>
      <c r="I2812" s="47"/>
    </row>
    <row r="2813" spans="1:9">
      <c r="A2813" s="5" t="s">
        <v>2440</v>
      </c>
      <c r="B2813" s="5"/>
      <c r="C2813" s="47">
        <v>5.5600000000000005</v>
      </c>
      <c r="I2813" s="47"/>
    </row>
    <row r="2814" spans="1:9">
      <c r="A2814" s="5" t="s">
        <v>2441</v>
      </c>
      <c r="B2814" s="5"/>
      <c r="C2814" s="47">
        <v>11.120000000000001</v>
      </c>
      <c r="I2814" s="47"/>
    </row>
    <row r="2815" spans="1:9">
      <c r="A2815" s="5" t="s">
        <v>2442</v>
      </c>
      <c r="B2815" s="5"/>
      <c r="C2815" s="47">
        <v>4.6912500000000001</v>
      </c>
      <c r="I2815" s="47"/>
    </row>
    <row r="2816" spans="1:9">
      <c r="A2816" s="5" t="s">
        <v>2443</v>
      </c>
      <c r="B2816" s="5"/>
      <c r="C2816" s="47">
        <v>9.417250000000001</v>
      </c>
      <c r="I2816" s="47"/>
    </row>
    <row r="2817" spans="1:9">
      <c r="A2817" s="5" t="s">
        <v>2444</v>
      </c>
      <c r="B2817" s="5"/>
      <c r="C2817" s="47">
        <v>5.5600000000000005</v>
      </c>
      <c r="I2817" s="47"/>
    </row>
    <row r="2818" spans="1:9">
      <c r="A2818" s="5" t="s">
        <v>2445</v>
      </c>
      <c r="B2818" s="5"/>
      <c r="C2818" s="47">
        <v>2.9885000000000002</v>
      </c>
      <c r="I2818" s="47"/>
    </row>
    <row r="2819" spans="1:9">
      <c r="A2819" s="5" t="s">
        <v>2446</v>
      </c>
      <c r="B2819" s="5"/>
      <c r="C2819" s="47">
        <v>3.8225000000000002</v>
      </c>
      <c r="I2819" s="47"/>
    </row>
    <row r="2820" spans="1:9">
      <c r="A2820" s="5" t="s">
        <v>2446</v>
      </c>
      <c r="B2820" s="5"/>
      <c r="C2820" s="47">
        <v>5.5600000000000005</v>
      </c>
      <c r="I2820" s="47"/>
    </row>
    <row r="2821" spans="1:9">
      <c r="A2821" s="5" t="s">
        <v>2446</v>
      </c>
      <c r="B2821" s="5"/>
      <c r="C2821" s="47">
        <v>12.1625</v>
      </c>
      <c r="I2821" s="47"/>
    </row>
    <row r="2822" spans="1:9">
      <c r="A2822" s="5" t="s">
        <v>2447</v>
      </c>
      <c r="B2822" s="5"/>
      <c r="C2822" s="47">
        <v>5.5600000000000005</v>
      </c>
      <c r="I2822" s="47"/>
    </row>
    <row r="2823" spans="1:9">
      <c r="A2823" s="5" t="s">
        <v>2448</v>
      </c>
      <c r="B2823" s="5"/>
      <c r="C2823" s="47">
        <v>8.9307499999999997</v>
      </c>
      <c r="I2823" s="47"/>
    </row>
    <row r="2824" spans="1:9">
      <c r="A2824" s="5" t="s">
        <v>2449</v>
      </c>
      <c r="B2824" s="5"/>
      <c r="C2824" s="47">
        <v>6.6719999999999997</v>
      </c>
      <c r="I2824" s="47"/>
    </row>
    <row r="2825" spans="1:9">
      <c r="A2825" s="5" t="s">
        <v>2450</v>
      </c>
      <c r="B2825" s="5"/>
      <c r="C2825" s="47">
        <v>6.7762500000000001</v>
      </c>
      <c r="I2825" s="47"/>
    </row>
    <row r="2826" spans="1:9">
      <c r="A2826" s="5" t="s">
        <v>2451</v>
      </c>
      <c r="B2826" s="5"/>
      <c r="C2826" s="47">
        <v>4.726</v>
      </c>
      <c r="I2826" s="47"/>
    </row>
    <row r="2827" spans="1:9">
      <c r="A2827" s="5" t="s">
        <v>2452</v>
      </c>
      <c r="B2827" s="5"/>
      <c r="C2827" s="47">
        <v>9.7995000000000001</v>
      </c>
      <c r="I2827" s="47"/>
    </row>
    <row r="2828" spans="1:9">
      <c r="A2828" s="5" t="s">
        <v>2453</v>
      </c>
      <c r="B2828" s="5"/>
      <c r="C2828" s="47">
        <v>5.9008000000000003</v>
      </c>
      <c r="I2828" s="47"/>
    </row>
    <row r="2829" spans="1:9">
      <c r="A2829" s="5" t="s">
        <v>2454</v>
      </c>
      <c r="B2829" s="5"/>
      <c r="C2829" s="47">
        <v>15.359500000000001</v>
      </c>
      <c r="I2829" s="47"/>
    </row>
    <row r="2830" spans="1:9">
      <c r="A2830" s="5" t="s">
        <v>2455</v>
      </c>
      <c r="B2830" s="5"/>
      <c r="C2830" s="47">
        <v>4.726</v>
      </c>
      <c r="I2830" s="47"/>
    </row>
    <row r="2831" spans="1:9">
      <c r="A2831" s="5" t="s">
        <v>2456</v>
      </c>
      <c r="B2831" s="5"/>
      <c r="C2831" s="47">
        <v>3.1622500000000002</v>
      </c>
      <c r="I2831" s="47"/>
    </row>
    <row r="2832" spans="1:9">
      <c r="A2832" s="5" t="s">
        <v>2457</v>
      </c>
      <c r="B2832" s="5"/>
      <c r="C2832" s="47">
        <v>2.7105000000000001</v>
      </c>
      <c r="I2832" s="47"/>
    </row>
    <row r="2833" spans="1:9">
      <c r="A2833" s="5" t="s">
        <v>2458</v>
      </c>
      <c r="B2833" s="5"/>
      <c r="C2833" s="47">
        <v>2.7800000000000002</v>
      </c>
      <c r="I2833" s="47"/>
    </row>
    <row r="2834" spans="1:9">
      <c r="A2834" s="5" t="s">
        <v>2459</v>
      </c>
      <c r="B2834" s="5"/>
      <c r="C2834" s="47">
        <v>10.008000000000001</v>
      </c>
      <c r="I2834" s="47"/>
    </row>
    <row r="2835" spans="1:9">
      <c r="A2835" s="5" t="s">
        <v>2460</v>
      </c>
      <c r="B2835" s="5"/>
      <c r="C2835" s="47">
        <v>4.726</v>
      </c>
      <c r="I2835" s="47"/>
    </row>
    <row r="2836" spans="1:9">
      <c r="A2836" s="5" t="s">
        <v>2461</v>
      </c>
      <c r="B2836" s="5"/>
      <c r="C2836" s="47">
        <v>12.4405</v>
      </c>
      <c r="I2836" s="47"/>
    </row>
    <row r="2837" spans="1:9">
      <c r="A2837" s="5" t="s">
        <v>2462</v>
      </c>
      <c r="B2837" s="5"/>
      <c r="C2837" s="47">
        <v>5.5600000000000005</v>
      </c>
      <c r="I2837" s="47"/>
    </row>
    <row r="2838" spans="1:9">
      <c r="A2838" s="5" t="s">
        <v>2463</v>
      </c>
      <c r="B2838" s="5"/>
      <c r="C2838" s="47">
        <v>15.463750000000001</v>
      </c>
      <c r="I2838" s="47"/>
    </row>
    <row r="2839" spans="1:9">
      <c r="A2839" s="5" t="s">
        <v>2464</v>
      </c>
      <c r="B2839" s="5"/>
      <c r="C2839" s="47">
        <v>5.4210000000000003</v>
      </c>
      <c r="I2839" s="47"/>
    </row>
    <row r="2840" spans="1:9">
      <c r="A2840" s="5" t="s">
        <v>2465</v>
      </c>
      <c r="B2840" s="5"/>
      <c r="C2840" s="47">
        <v>5.5600000000000005</v>
      </c>
      <c r="I2840" s="47"/>
    </row>
    <row r="2841" spans="1:9">
      <c r="A2841" s="5" t="s">
        <v>2466</v>
      </c>
      <c r="B2841" s="5"/>
      <c r="C2841" s="47">
        <v>9.0350000000000001</v>
      </c>
      <c r="I2841" s="47"/>
    </row>
    <row r="2842" spans="1:9">
      <c r="A2842" s="5" t="s">
        <v>2467</v>
      </c>
      <c r="B2842" s="5"/>
      <c r="C2842" s="47">
        <v>4.9692499999999997</v>
      </c>
      <c r="I2842" s="47"/>
    </row>
    <row r="2843" spans="1:9">
      <c r="A2843" s="5" t="s">
        <v>2468</v>
      </c>
      <c r="B2843" s="5"/>
      <c r="C2843" s="47">
        <v>11.120000000000001</v>
      </c>
      <c r="I2843" s="47"/>
    </row>
    <row r="2844" spans="1:9">
      <c r="A2844" s="5" t="s">
        <v>2469</v>
      </c>
      <c r="B2844" s="5"/>
      <c r="C2844" s="47">
        <v>4.726</v>
      </c>
      <c r="I2844" s="47"/>
    </row>
    <row r="2845" spans="1:9">
      <c r="A2845" s="5" t="s">
        <v>2470</v>
      </c>
      <c r="B2845" s="5"/>
      <c r="C2845" s="47">
        <v>5.5600000000000005</v>
      </c>
      <c r="I2845" s="47"/>
    </row>
    <row r="2846" spans="1:9">
      <c r="A2846" s="5" t="s">
        <v>2471</v>
      </c>
      <c r="B2846" s="5"/>
      <c r="C2846" s="47">
        <v>5.0040000000000004</v>
      </c>
      <c r="I2846" s="47"/>
    </row>
    <row r="2847" spans="1:9">
      <c r="A2847" s="5" t="s">
        <v>2472</v>
      </c>
      <c r="B2847" s="5"/>
      <c r="C2847" s="47">
        <v>6.6897000000000002</v>
      </c>
      <c r="I2847" s="47"/>
    </row>
    <row r="2848" spans="1:9">
      <c r="A2848" s="5" t="s">
        <v>2473</v>
      </c>
      <c r="B2848" s="5"/>
      <c r="C2848" s="47">
        <v>9.5562500000000004</v>
      </c>
      <c r="I2848" s="47"/>
    </row>
    <row r="2849" spans="1:9">
      <c r="A2849" s="5" t="s">
        <v>2474</v>
      </c>
      <c r="B2849" s="5"/>
      <c r="C2849" s="47">
        <v>2.6062500000000002</v>
      </c>
      <c r="I2849" s="47"/>
    </row>
    <row r="2850" spans="1:9">
      <c r="A2850" s="5" t="s">
        <v>2475</v>
      </c>
      <c r="B2850" s="5"/>
      <c r="C2850" s="47">
        <v>3.3359999999999999</v>
      </c>
      <c r="I2850" s="47"/>
    </row>
    <row r="2851" spans="1:9">
      <c r="A2851" s="5" t="s">
        <v>2476</v>
      </c>
      <c r="B2851" s="5"/>
      <c r="C2851" s="47">
        <v>8.7222500000000007</v>
      </c>
      <c r="I2851" s="47"/>
    </row>
    <row r="2852" spans="1:9">
      <c r="A2852" s="5" t="s">
        <v>2477</v>
      </c>
      <c r="B2852" s="5"/>
      <c r="C2852" s="47">
        <v>16.68</v>
      </c>
      <c r="I2852" s="47"/>
    </row>
    <row r="2853" spans="1:9">
      <c r="A2853" s="5" t="s">
        <v>2478</v>
      </c>
      <c r="B2853" s="5"/>
      <c r="C2853" s="47">
        <v>11.120000000000001</v>
      </c>
      <c r="I2853" s="47"/>
    </row>
    <row r="2854" spans="1:9">
      <c r="A2854" s="5" t="s">
        <v>2479</v>
      </c>
      <c r="B2854" s="5"/>
      <c r="C2854" s="47">
        <v>5.5600000000000005</v>
      </c>
      <c r="I2854" s="47"/>
    </row>
    <row r="2855" spans="1:9">
      <c r="A2855" s="5" t="s">
        <v>2480</v>
      </c>
      <c r="B2855" s="5"/>
      <c r="C2855" s="47">
        <v>5.5600000000000005</v>
      </c>
      <c r="I2855" s="47"/>
    </row>
    <row r="2856" spans="1:9">
      <c r="A2856" s="5" t="s">
        <v>2481</v>
      </c>
      <c r="B2856" s="5"/>
      <c r="C2856" s="47">
        <v>11.120000000000001</v>
      </c>
      <c r="I2856" s="47"/>
    </row>
    <row r="2857" spans="1:9">
      <c r="A2857" s="5" t="s">
        <v>2482</v>
      </c>
      <c r="B2857" s="5"/>
      <c r="C2857" s="47">
        <v>2.5367500000000001</v>
      </c>
      <c r="I2857" s="47"/>
    </row>
    <row r="2858" spans="1:9">
      <c r="A2858" s="5" t="s">
        <v>2483</v>
      </c>
      <c r="B2858" s="5"/>
      <c r="C2858" s="47">
        <v>3.78775</v>
      </c>
      <c r="I2858" s="47"/>
    </row>
    <row r="2859" spans="1:9">
      <c r="A2859" s="5" t="s">
        <v>2484</v>
      </c>
      <c r="B2859" s="5"/>
      <c r="C2859" s="47">
        <v>3.4402500000000003</v>
      </c>
      <c r="I2859" s="47"/>
    </row>
    <row r="2860" spans="1:9">
      <c r="A2860" s="5" t="s">
        <v>2484</v>
      </c>
      <c r="B2860" s="5"/>
      <c r="C2860" s="47">
        <v>4.726</v>
      </c>
      <c r="I2860" s="47"/>
    </row>
    <row r="2861" spans="1:9">
      <c r="A2861" s="5" t="s">
        <v>2485</v>
      </c>
      <c r="B2861" s="5"/>
      <c r="C2861" s="47">
        <v>16.68</v>
      </c>
      <c r="I2861" s="47"/>
    </row>
    <row r="2862" spans="1:9">
      <c r="A2862" s="5" t="s">
        <v>2486</v>
      </c>
      <c r="B2862" s="5"/>
      <c r="C2862" s="47">
        <v>5.5600000000000005</v>
      </c>
      <c r="I2862" s="47"/>
    </row>
    <row r="2863" spans="1:9">
      <c r="A2863" s="5" t="s">
        <v>2487</v>
      </c>
      <c r="B2863" s="5"/>
      <c r="C2863" s="47">
        <v>16.3325</v>
      </c>
      <c r="I2863" s="47"/>
    </row>
    <row r="2864" spans="1:9">
      <c r="A2864" s="5" t="s">
        <v>2488</v>
      </c>
      <c r="B2864" s="5"/>
      <c r="C2864" s="47">
        <v>2.085</v>
      </c>
      <c r="I2864" s="47"/>
    </row>
    <row r="2865" spans="1:9">
      <c r="A2865" s="5" t="s">
        <v>2489</v>
      </c>
      <c r="B2865" s="5"/>
      <c r="C2865" s="47">
        <v>5.5600000000000005</v>
      </c>
      <c r="I2865" s="47"/>
    </row>
    <row r="2866" spans="1:9">
      <c r="A2866" s="5" t="s">
        <v>2490</v>
      </c>
      <c r="B2866" s="5"/>
      <c r="C2866" s="47">
        <v>5.5600000000000005</v>
      </c>
      <c r="I2866" s="47"/>
    </row>
    <row r="2867" spans="1:9">
      <c r="A2867" s="5" t="s">
        <v>2491</v>
      </c>
      <c r="B2867" s="5"/>
      <c r="C2867" s="47">
        <v>10.621440000000002</v>
      </c>
      <c r="I2867" s="47"/>
    </row>
    <row r="2868" spans="1:9">
      <c r="A2868" s="5" t="s">
        <v>2492</v>
      </c>
      <c r="B2868" s="5"/>
      <c r="C2868" s="47">
        <v>5.3167499999999999</v>
      </c>
      <c r="I2868" s="47"/>
    </row>
    <row r="2869" spans="1:9">
      <c r="A2869" s="5" t="s">
        <v>2493</v>
      </c>
      <c r="B2869" s="5"/>
      <c r="C2869" s="47">
        <v>2.7800000000000002</v>
      </c>
      <c r="I2869" s="47"/>
    </row>
    <row r="2870" spans="1:9">
      <c r="A2870" s="5" t="s">
        <v>2494</v>
      </c>
      <c r="B2870" s="5"/>
      <c r="C2870" s="47">
        <v>7.2279999999999998</v>
      </c>
      <c r="I2870" s="47"/>
    </row>
    <row r="2871" spans="1:9">
      <c r="A2871" s="5" t="s">
        <v>2495</v>
      </c>
      <c r="B2871" s="5"/>
      <c r="C2871" s="47">
        <v>3.1970000000000001</v>
      </c>
      <c r="I2871" s="47"/>
    </row>
    <row r="2872" spans="1:9">
      <c r="A2872" s="5" t="s">
        <v>2496</v>
      </c>
      <c r="B2872" s="5"/>
      <c r="C2872" s="47">
        <v>17.734500000000001</v>
      </c>
      <c r="I2872" s="47"/>
    </row>
    <row r="2873" spans="1:9">
      <c r="A2873" s="5" t="s">
        <v>2497</v>
      </c>
      <c r="B2873" s="5"/>
      <c r="C2873" s="47">
        <v>38.576480000000004</v>
      </c>
      <c r="I2873" s="47"/>
    </row>
    <row r="2874" spans="1:9">
      <c r="A2874" s="5" t="s">
        <v>2498</v>
      </c>
      <c r="B2874" s="5"/>
      <c r="C2874" s="47">
        <v>5.5600000000000005</v>
      </c>
      <c r="I2874" s="47"/>
    </row>
    <row r="2875" spans="1:9">
      <c r="A2875" s="5" t="s">
        <v>2499</v>
      </c>
      <c r="B2875" s="5"/>
      <c r="C2875" s="47">
        <v>21.360220000000002</v>
      </c>
      <c r="I2875" s="47"/>
    </row>
    <row r="2876" spans="1:9">
      <c r="A2876" s="5" t="s">
        <v>2500</v>
      </c>
      <c r="B2876" s="5"/>
      <c r="C2876" s="47">
        <v>2.5367500000000001</v>
      </c>
      <c r="I2876" s="47"/>
    </row>
    <row r="2877" spans="1:9">
      <c r="A2877" s="5" t="s">
        <v>2501</v>
      </c>
      <c r="B2877" s="5"/>
      <c r="C2877" s="47">
        <v>8.7569999999999997</v>
      </c>
      <c r="I2877" s="47"/>
    </row>
    <row r="2878" spans="1:9">
      <c r="A2878" s="5" t="s">
        <v>2502</v>
      </c>
      <c r="B2878" s="5"/>
      <c r="C2878" s="47">
        <v>3.4402500000000003</v>
      </c>
      <c r="I2878" s="47"/>
    </row>
    <row r="2879" spans="1:9">
      <c r="A2879" s="5" t="s">
        <v>2503</v>
      </c>
      <c r="B2879" s="5"/>
      <c r="C2879" s="47">
        <v>5.5600000000000005</v>
      </c>
      <c r="I2879" s="47"/>
    </row>
    <row r="2880" spans="1:9">
      <c r="A2880" s="5" t="s">
        <v>2504</v>
      </c>
      <c r="B2880" s="5"/>
      <c r="C2880" s="47">
        <v>3.3359999999999999</v>
      </c>
      <c r="I2880" s="47"/>
    </row>
    <row r="2881" spans="1:9">
      <c r="A2881" s="5" t="s">
        <v>2505</v>
      </c>
      <c r="B2881" s="5"/>
      <c r="C2881" s="47">
        <v>8.22424</v>
      </c>
      <c r="I2881" s="47"/>
    </row>
    <row r="2882" spans="1:9">
      <c r="A2882" s="5" t="s">
        <v>2506</v>
      </c>
      <c r="B2882" s="5"/>
      <c r="C2882" s="47">
        <v>16.78866</v>
      </c>
      <c r="I2882" s="47"/>
    </row>
    <row r="2883" spans="1:9">
      <c r="A2883" s="5" t="s">
        <v>2507</v>
      </c>
      <c r="B2883" s="5"/>
      <c r="C2883" s="47">
        <v>5.9008000000000003</v>
      </c>
      <c r="I2883" s="47"/>
    </row>
    <row r="2884" spans="1:9">
      <c r="A2884" s="5" t="s">
        <v>2508</v>
      </c>
      <c r="B2884" s="5"/>
      <c r="C2884" s="47">
        <v>12.098870000000002</v>
      </c>
      <c r="I2884" s="47"/>
    </row>
    <row r="2885" spans="1:9">
      <c r="A2885" s="5" t="s">
        <v>2509</v>
      </c>
      <c r="B2885" s="5"/>
      <c r="C2885" s="47">
        <v>1.9705000000000001</v>
      </c>
      <c r="I2885" s="47"/>
    </row>
    <row r="2886" spans="1:9">
      <c r="A2886" s="5" t="s">
        <v>2510</v>
      </c>
      <c r="B2886" s="5"/>
      <c r="C2886" s="47">
        <v>7.5060000000000002</v>
      </c>
      <c r="I2886" s="47"/>
    </row>
    <row r="2887" spans="1:9">
      <c r="A2887" s="5" t="s">
        <v>2511</v>
      </c>
      <c r="B2887" s="5"/>
      <c r="C2887" s="47">
        <v>17.892140000000001</v>
      </c>
      <c r="I2887" s="47"/>
    </row>
    <row r="2888" spans="1:9">
      <c r="A2888" s="5" t="s">
        <v>2512</v>
      </c>
      <c r="B2888" s="5"/>
      <c r="C2888" s="47">
        <v>9.0350000000000001</v>
      </c>
      <c r="I2888" s="47"/>
    </row>
    <row r="2889" spans="1:9">
      <c r="A2889" s="5" t="s">
        <v>2513</v>
      </c>
      <c r="B2889" s="5"/>
      <c r="C2889" s="47">
        <v>3.4055</v>
      </c>
      <c r="I2889" s="47"/>
    </row>
    <row r="2890" spans="1:9">
      <c r="A2890" s="5" t="s">
        <v>2514</v>
      </c>
      <c r="B2890" s="5"/>
      <c r="C2890" s="47">
        <v>22.897210000000001</v>
      </c>
      <c r="I2890" s="47"/>
    </row>
    <row r="2891" spans="1:9">
      <c r="A2891" s="5" t="s">
        <v>348</v>
      </c>
      <c r="B2891" s="5"/>
      <c r="C2891" s="47">
        <v>65.130080000000007</v>
      </c>
      <c r="I2891" s="47"/>
    </row>
    <row r="2892" spans="1:9">
      <c r="A2892" s="5" t="s">
        <v>2515</v>
      </c>
      <c r="B2892" s="5"/>
      <c r="C2892" s="47">
        <v>32.74971</v>
      </c>
      <c r="I2892" s="47"/>
    </row>
    <row r="2893" spans="1:9">
      <c r="A2893" s="5" t="s">
        <v>349</v>
      </c>
      <c r="B2893" s="5"/>
      <c r="C2893" s="47">
        <v>9.5766299999999998</v>
      </c>
      <c r="I2893" s="47"/>
    </row>
    <row r="2894" spans="1:9">
      <c r="A2894" s="5" t="s">
        <v>2516</v>
      </c>
      <c r="B2894" s="5"/>
      <c r="C2894" s="47">
        <v>53.755240000000001</v>
      </c>
      <c r="I2894" s="47"/>
    </row>
    <row r="2895" spans="1:9">
      <c r="A2895" s="5" t="s">
        <v>2517</v>
      </c>
      <c r="B2895" s="5"/>
      <c r="C2895" s="47">
        <v>3.2710300000000001</v>
      </c>
      <c r="I2895" s="47"/>
    </row>
    <row r="2896" spans="1:9">
      <c r="A2896" s="5" t="s">
        <v>2517</v>
      </c>
      <c r="B2896" s="5"/>
      <c r="C2896" s="47">
        <v>8.8278400000000001</v>
      </c>
      <c r="I2896" s="47"/>
    </row>
    <row r="2897" spans="1:9">
      <c r="A2897" s="5" t="s">
        <v>2517</v>
      </c>
      <c r="B2897" s="5"/>
      <c r="C2897" s="47">
        <v>9.4583999999999993</v>
      </c>
      <c r="I2897" s="47"/>
    </row>
    <row r="2898" spans="1:9">
      <c r="A2898" s="5" t="s">
        <v>2518</v>
      </c>
      <c r="B2898" s="5"/>
      <c r="C2898" s="47">
        <v>6.3056000000000001</v>
      </c>
      <c r="I2898" s="47"/>
    </row>
    <row r="2899" spans="1:9">
      <c r="A2899" s="5" t="s">
        <v>2519</v>
      </c>
      <c r="B2899" s="5"/>
      <c r="C2899" s="47">
        <v>22.857800000000001</v>
      </c>
      <c r="I2899" s="47"/>
    </row>
    <row r="2900" spans="1:9">
      <c r="A2900" s="5" t="s">
        <v>2520</v>
      </c>
      <c r="B2900" s="5"/>
      <c r="C2900" s="47">
        <v>6.3056000000000001</v>
      </c>
      <c r="I2900" s="47"/>
    </row>
    <row r="2901" spans="1:9">
      <c r="A2901" s="5" t="s">
        <v>2521</v>
      </c>
      <c r="B2901" s="5"/>
      <c r="C2901" s="47">
        <v>5.5600000000000005</v>
      </c>
      <c r="I2901" s="47"/>
    </row>
    <row r="2902" spans="1:9">
      <c r="A2902" s="5" t="s">
        <v>2522</v>
      </c>
      <c r="B2902" s="5"/>
      <c r="C2902" s="47">
        <v>63.786020000000001</v>
      </c>
      <c r="I2902" s="47"/>
    </row>
    <row r="2903" spans="1:9">
      <c r="A2903" s="5" t="s">
        <v>2523</v>
      </c>
      <c r="B2903" s="5"/>
      <c r="C2903" s="47">
        <v>32.276789999999998</v>
      </c>
      <c r="I2903" s="47"/>
    </row>
    <row r="2904" spans="1:9">
      <c r="A2904" s="5" t="s">
        <v>2524</v>
      </c>
      <c r="B2904" s="5"/>
      <c r="C2904" s="47">
        <v>297.36854999999997</v>
      </c>
      <c r="I2904" s="47"/>
    </row>
    <row r="2905" spans="1:9">
      <c r="A2905" s="5" t="s">
        <v>2525</v>
      </c>
      <c r="B2905" s="5"/>
      <c r="C2905" s="47">
        <v>5.5600000000000005</v>
      </c>
      <c r="I2905" s="47"/>
    </row>
    <row r="2906" spans="1:9">
      <c r="A2906" s="5" t="s">
        <v>350</v>
      </c>
      <c r="B2906" s="5"/>
      <c r="C2906" s="47">
        <v>51.11477</v>
      </c>
      <c r="I2906" s="47"/>
    </row>
    <row r="2907" spans="1:9">
      <c r="A2907" s="5" t="s">
        <v>2526</v>
      </c>
      <c r="B2907" s="5"/>
      <c r="C2907" s="47">
        <v>7.8187500000000005</v>
      </c>
      <c r="I2907" s="47"/>
    </row>
    <row r="2908" spans="1:9">
      <c r="A2908" s="5" t="s">
        <v>2527</v>
      </c>
      <c r="B2908" s="5"/>
      <c r="C2908" s="47">
        <v>5.5600000000000005</v>
      </c>
      <c r="I2908" s="47"/>
    </row>
    <row r="2909" spans="1:9">
      <c r="A2909" s="5" t="s">
        <v>2528</v>
      </c>
      <c r="B2909" s="5"/>
      <c r="C2909" s="47">
        <v>9.404399999999999</v>
      </c>
      <c r="I2909" s="47"/>
    </row>
    <row r="2910" spans="1:9">
      <c r="A2910" s="5" t="s">
        <v>354</v>
      </c>
      <c r="B2910" s="5"/>
      <c r="C2910" s="47">
        <v>106.20292000000001</v>
      </c>
      <c r="I2910" s="47"/>
    </row>
    <row r="2911" spans="1:9">
      <c r="A2911" s="5" t="s">
        <v>2529</v>
      </c>
      <c r="B2911" s="5"/>
      <c r="C2911" s="47">
        <v>33.813780000000001</v>
      </c>
      <c r="I2911" s="47"/>
    </row>
    <row r="2912" spans="1:9">
      <c r="A2912" s="5" t="s">
        <v>2530</v>
      </c>
      <c r="B2912" s="5"/>
      <c r="C2912" s="47">
        <v>8.8960000000000008</v>
      </c>
      <c r="I2912" s="47"/>
    </row>
    <row r="2913" spans="1:9">
      <c r="A2913" s="5" t="s">
        <v>2531</v>
      </c>
      <c r="B2913" s="5"/>
      <c r="C2913" s="47">
        <v>133.21485000000001</v>
      </c>
      <c r="I2913" s="47"/>
    </row>
    <row r="2914" spans="1:9">
      <c r="A2914" s="5" t="s">
        <v>2532</v>
      </c>
      <c r="B2914" s="5"/>
      <c r="C2914" s="47">
        <v>25.9328</v>
      </c>
      <c r="I2914" s="47"/>
    </row>
    <row r="2915" spans="1:9">
      <c r="A2915" s="5" t="s">
        <v>2533</v>
      </c>
      <c r="B2915" s="5"/>
      <c r="C2915" s="47">
        <v>11.35008</v>
      </c>
      <c r="I2915" s="47"/>
    </row>
    <row r="2916" spans="1:9">
      <c r="A2916" s="5" t="s">
        <v>2534</v>
      </c>
      <c r="B2916" s="5"/>
      <c r="C2916" s="47">
        <v>3.8225000000000002</v>
      </c>
      <c r="I2916" s="47"/>
    </row>
    <row r="2917" spans="1:9">
      <c r="A2917" s="5" t="s">
        <v>2535</v>
      </c>
      <c r="B2917" s="5"/>
      <c r="C2917" s="47">
        <v>5.5568100000000005</v>
      </c>
      <c r="I2917" s="47"/>
    </row>
    <row r="2918" spans="1:9">
      <c r="A2918" s="5" t="s">
        <v>2536</v>
      </c>
      <c r="B2918" s="5"/>
      <c r="C2918" s="47">
        <v>5.5600000000000005</v>
      </c>
      <c r="I2918" s="47"/>
    </row>
    <row r="2919" spans="1:9">
      <c r="A2919" s="5" t="s">
        <v>2537</v>
      </c>
      <c r="B2919" s="5"/>
      <c r="C2919" s="47">
        <v>5.5600000000000005</v>
      </c>
      <c r="I2919" s="47"/>
    </row>
    <row r="2920" spans="1:9">
      <c r="A2920" s="5" t="s">
        <v>2538</v>
      </c>
      <c r="B2920" s="5"/>
      <c r="C2920" s="47">
        <v>3.4402500000000003</v>
      </c>
      <c r="I2920" s="47"/>
    </row>
    <row r="2921" spans="1:9">
      <c r="A2921" s="5" t="s">
        <v>2539</v>
      </c>
      <c r="B2921" s="5"/>
      <c r="C2921" s="47">
        <v>7.8535000000000004</v>
      </c>
      <c r="I2921" s="47"/>
    </row>
    <row r="2922" spans="1:9">
      <c r="A2922" s="5" t="s">
        <v>2540</v>
      </c>
      <c r="B2922" s="5"/>
      <c r="C2922" s="47">
        <v>3.4750000000000001</v>
      </c>
      <c r="I2922" s="47"/>
    </row>
    <row r="2923" spans="1:9">
      <c r="A2923" s="5" t="s">
        <v>2541</v>
      </c>
      <c r="B2923" s="5"/>
      <c r="C2923" s="47">
        <v>22.240000000000002</v>
      </c>
      <c r="I2923" s="47"/>
    </row>
    <row r="2924" spans="1:9">
      <c r="A2924" s="5" t="s">
        <v>356</v>
      </c>
      <c r="B2924" s="5"/>
      <c r="C2924" s="47">
        <v>52.829879999999996</v>
      </c>
      <c r="I2924" s="47"/>
    </row>
    <row r="2925" spans="1:9">
      <c r="A2925" s="5" t="s">
        <v>2542</v>
      </c>
      <c r="B2925" s="5"/>
      <c r="C2925" s="47">
        <v>7.7448000000000006</v>
      </c>
      <c r="I2925" s="47"/>
    </row>
    <row r="2926" spans="1:9">
      <c r="A2926" s="5" t="s">
        <v>2543</v>
      </c>
      <c r="B2926" s="5"/>
      <c r="C2926" s="47">
        <v>10.286</v>
      </c>
      <c r="I2926" s="47"/>
    </row>
    <row r="2927" spans="1:9">
      <c r="A2927" s="5" t="s">
        <v>2544</v>
      </c>
      <c r="B2927" s="5"/>
      <c r="C2927" s="47">
        <v>4.5869999999999997</v>
      </c>
      <c r="I2927" s="47"/>
    </row>
    <row r="2928" spans="1:9">
      <c r="A2928" s="5" t="s">
        <v>2545</v>
      </c>
      <c r="B2928" s="5"/>
      <c r="C2928" s="47">
        <v>23.646000000000001</v>
      </c>
      <c r="I2928" s="47"/>
    </row>
    <row r="2929" spans="1:9">
      <c r="A2929" s="5" t="s">
        <v>2546</v>
      </c>
      <c r="B2929" s="5"/>
      <c r="C2929" s="47">
        <v>20.808479999999999</v>
      </c>
      <c r="I2929" s="47"/>
    </row>
    <row r="2930" spans="1:9">
      <c r="A2930" s="5" t="s">
        <v>2547</v>
      </c>
      <c r="B2930" s="5"/>
      <c r="C2930" s="47">
        <v>5.5600000000000005</v>
      </c>
      <c r="I2930" s="47"/>
    </row>
    <row r="2931" spans="1:9">
      <c r="A2931" s="5" t="s">
        <v>2548</v>
      </c>
      <c r="B2931" s="5"/>
      <c r="C2931" s="47">
        <v>8.1315000000000008</v>
      </c>
      <c r="I2931" s="47"/>
    </row>
    <row r="2932" spans="1:9">
      <c r="A2932" s="5" t="s">
        <v>2549</v>
      </c>
      <c r="B2932" s="5"/>
      <c r="C2932" s="47">
        <v>5.5600000000000005</v>
      </c>
      <c r="I2932" s="47"/>
    </row>
    <row r="2933" spans="1:9">
      <c r="A2933" s="5" t="s">
        <v>2550</v>
      </c>
      <c r="B2933" s="5"/>
      <c r="C2933" s="47">
        <v>39.843510000000002</v>
      </c>
      <c r="I2933" s="47"/>
    </row>
    <row r="2934" spans="1:9">
      <c r="A2934" s="5" t="s">
        <v>2551</v>
      </c>
      <c r="B2934" s="5"/>
      <c r="C2934" s="47">
        <v>92.087360000000004</v>
      </c>
      <c r="I2934" s="47"/>
    </row>
    <row r="2935" spans="1:9">
      <c r="A2935" s="5" t="s">
        <v>2552</v>
      </c>
      <c r="B2935" s="5"/>
      <c r="C2935" s="47">
        <v>4.8302500000000004</v>
      </c>
      <c r="I2935" s="47"/>
    </row>
    <row r="2936" spans="1:9">
      <c r="A2936" s="5" t="s">
        <v>2553</v>
      </c>
      <c r="B2936" s="5"/>
      <c r="C2936" s="47">
        <v>4.726</v>
      </c>
      <c r="I2936" s="47"/>
    </row>
    <row r="2937" spans="1:9">
      <c r="A2937" s="5" t="s">
        <v>2554</v>
      </c>
      <c r="B2937" s="5"/>
      <c r="C2937" s="47">
        <v>9.0002499999999994</v>
      </c>
      <c r="I2937" s="47"/>
    </row>
    <row r="2938" spans="1:9">
      <c r="A2938" s="5" t="s">
        <v>2555</v>
      </c>
      <c r="B2938" s="5"/>
      <c r="C2938" s="47">
        <v>5.5600000000000005</v>
      </c>
      <c r="I2938" s="47"/>
    </row>
    <row r="2939" spans="1:9">
      <c r="A2939" s="5" t="s">
        <v>2556</v>
      </c>
      <c r="B2939" s="5"/>
      <c r="C2939" s="47">
        <v>5.5600000000000005</v>
      </c>
      <c r="I2939" s="47"/>
    </row>
    <row r="2940" spans="1:9">
      <c r="A2940" s="5" t="s">
        <v>2557</v>
      </c>
      <c r="B2940" s="5"/>
      <c r="C2940" s="47">
        <v>11.015750000000001</v>
      </c>
      <c r="I2940" s="47"/>
    </row>
    <row r="2941" spans="1:9">
      <c r="A2941" s="5" t="s">
        <v>2558</v>
      </c>
      <c r="B2941" s="5"/>
      <c r="C2941" s="47">
        <v>3.4402500000000003</v>
      </c>
      <c r="I2941" s="47"/>
    </row>
    <row r="2942" spans="1:9">
      <c r="A2942" s="5" t="s">
        <v>2559</v>
      </c>
      <c r="B2942" s="5"/>
      <c r="C2942" s="47">
        <v>5.5600000000000005</v>
      </c>
      <c r="I2942" s="47"/>
    </row>
    <row r="2943" spans="1:9">
      <c r="A2943" s="5" t="s">
        <v>357</v>
      </c>
      <c r="B2943" s="5"/>
      <c r="C2943" s="47">
        <v>26.888339999999999</v>
      </c>
      <c r="I2943" s="47"/>
    </row>
    <row r="2944" spans="1:9">
      <c r="A2944" s="5" t="s">
        <v>2560</v>
      </c>
      <c r="B2944" s="5"/>
      <c r="C2944" s="47">
        <v>47.286879999999996</v>
      </c>
      <c r="I2944" s="47"/>
    </row>
    <row r="2945" spans="1:9">
      <c r="A2945" s="5" t="s">
        <v>2561</v>
      </c>
      <c r="B2945" s="5"/>
      <c r="C2945" s="47">
        <v>11.3285</v>
      </c>
      <c r="I2945" s="47"/>
    </row>
    <row r="2946" spans="1:9">
      <c r="A2946" s="5" t="s">
        <v>2562</v>
      </c>
      <c r="B2946" s="5"/>
      <c r="C2946" s="47">
        <v>2.5714999999999999</v>
      </c>
      <c r="I2946" s="47"/>
    </row>
    <row r="2947" spans="1:9">
      <c r="A2947" s="5" t="s">
        <v>2563</v>
      </c>
      <c r="B2947" s="5"/>
      <c r="C2947" s="47">
        <v>8.5485000000000007</v>
      </c>
      <c r="I2947" s="47"/>
    </row>
    <row r="2948" spans="1:9">
      <c r="A2948" s="5" t="s">
        <v>2564</v>
      </c>
      <c r="B2948" s="5"/>
      <c r="C2948" s="47">
        <v>16.68</v>
      </c>
      <c r="I2948" s="47"/>
    </row>
    <row r="2949" spans="1:9">
      <c r="A2949" s="5" t="s">
        <v>2565</v>
      </c>
      <c r="B2949" s="5"/>
      <c r="C2949" s="47">
        <v>16.68</v>
      </c>
      <c r="I2949" s="47"/>
    </row>
    <row r="2950" spans="1:9">
      <c r="A2950" s="5" t="s">
        <v>2566</v>
      </c>
      <c r="B2950" s="5"/>
      <c r="C2950" s="47">
        <v>64.001840000000001</v>
      </c>
      <c r="I2950" s="47"/>
    </row>
    <row r="2951" spans="1:9">
      <c r="A2951" s="5" t="s">
        <v>2567</v>
      </c>
      <c r="B2951" s="5"/>
      <c r="C2951" s="47">
        <v>2.9885000000000002</v>
      </c>
      <c r="I2951" s="47"/>
    </row>
    <row r="2952" spans="1:9">
      <c r="A2952" s="5" t="s">
        <v>2568</v>
      </c>
      <c r="B2952" s="5"/>
      <c r="C2952" s="47">
        <v>39.252360000000003</v>
      </c>
      <c r="I2952" s="47"/>
    </row>
    <row r="2953" spans="1:9">
      <c r="A2953" s="5" t="s">
        <v>2569</v>
      </c>
      <c r="B2953" s="5"/>
      <c r="C2953" s="47">
        <v>79.48997</v>
      </c>
      <c r="I2953" s="47"/>
    </row>
    <row r="2954" spans="1:9">
      <c r="A2954" s="5" t="s">
        <v>358</v>
      </c>
      <c r="B2954" s="5"/>
      <c r="C2954" s="47">
        <v>13.87232</v>
      </c>
      <c r="I2954" s="47"/>
    </row>
    <row r="2955" spans="1:9">
      <c r="A2955" s="5" t="s">
        <v>2570</v>
      </c>
      <c r="B2955" s="5"/>
      <c r="C2955" s="47">
        <v>5.5600000000000005</v>
      </c>
      <c r="I2955" s="47"/>
    </row>
    <row r="2956" spans="1:9">
      <c r="A2956" s="5" t="s">
        <v>2571</v>
      </c>
      <c r="B2956" s="5"/>
      <c r="C2956" s="47">
        <v>29.467120000000001</v>
      </c>
      <c r="I2956" s="47"/>
    </row>
    <row r="2957" spans="1:9">
      <c r="A2957" s="5" t="s">
        <v>2572</v>
      </c>
      <c r="B2957" s="5"/>
      <c r="C2957" s="47">
        <v>31.947700000000001</v>
      </c>
      <c r="I2957" s="47"/>
    </row>
    <row r="2958" spans="1:9">
      <c r="A2958" s="5" t="s">
        <v>2573</v>
      </c>
      <c r="B2958" s="5"/>
      <c r="C2958" s="47">
        <v>29.005759999999999</v>
      </c>
      <c r="I2958" s="47"/>
    </row>
    <row r="2959" spans="1:9">
      <c r="A2959" s="5" t="s">
        <v>2574</v>
      </c>
      <c r="B2959" s="5"/>
      <c r="C2959" s="47">
        <v>17.65568</v>
      </c>
      <c r="I2959" s="47"/>
    </row>
    <row r="2960" spans="1:9">
      <c r="A2960" s="5" t="s">
        <v>2575</v>
      </c>
      <c r="B2960" s="5"/>
      <c r="C2960" s="47">
        <v>3.4055</v>
      </c>
      <c r="I2960" s="47"/>
    </row>
    <row r="2961" spans="1:9">
      <c r="A2961" s="5" t="s">
        <v>2576</v>
      </c>
      <c r="B2961" s="5"/>
      <c r="C2961" s="47">
        <v>73.399339999999995</v>
      </c>
      <c r="I2961" s="47"/>
    </row>
    <row r="2962" spans="1:9">
      <c r="A2962" s="5" t="s">
        <v>2577</v>
      </c>
      <c r="B2962" s="5"/>
      <c r="C2962" s="47">
        <v>84.949510000000004</v>
      </c>
      <c r="I2962" s="47"/>
    </row>
    <row r="2963" spans="1:9">
      <c r="A2963" s="5" t="s">
        <v>2578</v>
      </c>
      <c r="B2963" s="5"/>
      <c r="C2963" s="47">
        <v>9.3825000000000003</v>
      </c>
      <c r="I2963" s="47"/>
    </row>
    <row r="2964" spans="1:9">
      <c r="A2964" s="5" t="s">
        <v>2579</v>
      </c>
      <c r="B2964" s="5"/>
      <c r="C2964" s="47">
        <v>14.776</v>
      </c>
      <c r="I2964" s="47"/>
    </row>
    <row r="2965" spans="1:9">
      <c r="A2965" s="5" t="s">
        <v>2580</v>
      </c>
      <c r="B2965" s="5"/>
      <c r="C2965" s="47">
        <v>15.563360000000001</v>
      </c>
      <c r="I2965" s="47"/>
    </row>
    <row r="2966" spans="1:9">
      <c r="A2966" s="5" t="s">
        <v>2581</v>
      </c>
      <c r="B2966" s="5"/>
      <c r="C2966" s="47">
        <v>11.0505</v>
      </c>
      <c r="I2966" s="47"/>
    </row>
    <row r="2967" spans="1:9">
      <c r="A2967" s="5" t="s">
        <v>2582</v>
      </c>
      <c r="B2967" s="5"/>
      <c r="C2967" s="47">
        <v>2.5714999999999999</v>
      </c>
      <c r="I2967" s="47"/>
    </row>
    <row r="2968" spans="1:9">
      <c r="A2968" s="5" t="s">
        <v>2583</v>
      </c>
      <c r="B2968" s="5"/>
      <c r="C2968" s="47">
        <v>102.78128</v>
      </c>
      <c r="I2968" s="47"/>
    </row>
    <row r="2969" spans="1:9">
      <c r="A2969" s="5" t="s">
        <v>2584</v>
      </c>
      <c r="B2969" s="5"/>
      <c r="C2969" s="47">
        <v>7.7243599999999999</v>
      </c>
      <c r="I2969" s="47"/>
    </row>
    <row r="2970" spans="1:9">
      <c r="A2970" s="5" t="s">
        <v>2585</v>
      </c>
      <c r="B2970" s="5"/>
      <c r="C2970" s="47">
        <v>8.1504799999999999</v>
      </c>
      <c r="I2970" s="47"/>
    </row>
    <row r="2971" spans="1:9">
      <c r="A2971" s="5" t="s">
        <v>2586</v>
      </c>
      <c r="B2971" s="5"/>
      <c r="C2971" s="47">
        <v>40.355840000000001</v>
      </c>
      <c r="I2971" s="47"/>
    </row>
    <row r="2972" spans="1:9">
      <c r="A2972" s="5" t="s">
        <v>2587</v>
      </c>
      <c r="B2972" s="5"/>
      <c r="C2972" s="47">
        <v>19.783819999999999</v>
      </c>
      <c r="I2972" s="47"/>
    </row>
    <row r="2973" spans="1:9">
      <c r="A2973" s="5" t="s">
        <v>2588</v>
      </c>
      <c r="B2973" s="5"/>
      <c r="C2973" s="47">
        <v>46.859400000000001</v>
      </c>
      <c r="I2973" s="47"/>
    </row>
    <row r="2974" spans="1:9">
      <c r="A2974" s="5" t="s">
        <v>2589</v>
      </c>
      <c r="B2974" s="5"/>
      <c r="C2974" s="47">
        <v>21.596679999999999</v>
      </c>
      <c r="I2974" s="47"/>
    </row>
    <row r="2975" spans="1:9">
      <c r="A2975" s="5" t="s">
        <v>2590</v>
      </c>
      <c r="B2975" s="5"/>
      <c r="C2975" s="47">
        <v>14.17379</v>
      </c>
      <c r="I2975" s="47"/>
    </row>
    <row r="2976" spans="1:9">
      <c r="A2976" s="5" t="s">
        <v>2591</v>
      </c>
      <c r="B2976" s="5"/>
      <c r="C2976" s="47">
        <v>59.867400000000004</v>
      </c>
      <c r="I2976" s="47"/>
    </row>
    <row r="2977" spans="1:9">
      <c r="A2977" s="5" t="s">
        <v>2592</v>
      </c>
      <c r="B2977" s="5"/>
      <c r="C2977" s="47">
        <v>7.1932499999999999</v>
      </c>
      <c r="I2977" s="47"/>
    </row>
    <row r="2978" spans="1:9">
      <c r="A2978" s="5" t="s">
        <v>2593</v>
      </c>
      <c r="B2978" s="5"/>
      <c r="C2978" s="47">
        <v>21.796080000000003</v>
      </c>
      <c r="I2978" s="47"/>
    </row>
    <row r="2979" spans="1:9">
      <c r="A2979" s="5" t="s">
        <v>359</v>
      </c>
      <c r="B2979" s="5"/>
      <c r="C2979" s="47">
        <v>28.025740000000003</v>
      </c>
      <c r="I2979" s="47"/>
    </row>
    <row r="2980" spans="1:9">
      <c r="A2980" s="5" t="s">
        <v>2594</v>
      </c>
      <c r="B2980" s="5"/>
      <c r="C2980" s="47">
        <v>11.120000000000001</v>
      </c>
      <c r="I2980" s="47"/>
    </row>
    <row r="2981" spans="1:9">
      <c r="A2981" s="5" t="s">
        <v>2595</v>
      </c>
      <c r="B2981" s="5"/>
      <c r="C2981" s="47">
        <v>11.35008</v>
      </c>
      <c r="I2981" s="47"/>
    </row>
    <row r="2982" spans="1:9">
      <c r="A2982" s="5" t="s">
        <v>2595</v>
      </c>
      <c r="B2982" s="5"/>
      <c r="C2982" s="47">
        <v>17.65568</v>
      </c>
      <c r="I2982" s="47"/>
    </row>
    <row r="2983" spans="1:9">
      <c r="A2983" s="5" t="s">
        <v>2595</v>
      </c>
      <c r="B2983" s="5"/>
      <c r="C2983" s="47">
        <v>48.675199999999997</v>
      </c>
      <c r="I2983" s="47"/>
    </row>
    <row r="2984" spans="1:9">
      <c r="A2984" s="5" t="s">
        <v>2596</v>
      </c>
      <c r="B2984" s="5"/>
      <c r="C2984" s="47">
        <v>32.276789999999998</v>
      </c>
      <c r="I2984" s="47"/>
    </row>
    <row r="2985" spans="1:9">
      <c r="A2985" s="5" t="s">
        <v>2597</v>
      </c>
      <c r="B2985" s="5"/>
      <c r="C2985" s="47">
        <v>66.05116000000001</v>
      </c>
      <c r="I2985" s="47"/>
    </row>
    <row r="2986" spans="1:9">
      <c r="A2986" s="5" t="s">
        <v>2598</v>
      </c>
      <c r="B2986" s="5"/>
      <c r="C2986" s="47">
        <v>0.47020000000000001</v>
      </c>
      <c r="I2986" s="47"/>
    </row>
    <row r="2987" spans="1:9">
      <c r="A2987" s="5" t="s">
        <v>2599</v>
      </c>
      <c r="B2987" s="5"/>
      <c r="C2987" s="47">
        <v>6.1855000000000002</v>
      </c>
      <c r="I2987" s="47"/>
    </row>
    <row r="2988" spans="1:9">
      <c r="A2988" s="5" t="s">
        <v>2600</v>
      </c>
      <c r="B2988" s="5"/>
      <c r="C2988" s="47">
        <v>3.4750000000000001</v>
      </c>
      <c r="I2988" s="47"/>
    </row>
    <row r="2989" spans="1:9">
      <c r="A2989" s="5" t="s">
        <v>360</v>
      </c>
      <c r="B2989" s="5"/>
      <c r="C2989" s="47">
        <v>36.454250000000002</v>
      </c>
      <c r="I2989" s="47"/>
    </row>
    <row r="2990" spans="1:9">
      <c r="A2990" s="5" t="s">
        <v>2601</v>
      </c>
      <c r="B2990" s="5"/>
      <c r="C2990" s="47">
        <v>2.7800000000000002</v>
      </c>
      <c r="I2990" s="47"/>
    </row>
    <row r="2991" spans="1:9">
      <c r="A2991" s="5" t="s">
        <v>2602</v>
      </c>
      <c r="B2991" s="5"/>
      <c r="C2991" s="47">
        <v>3.3707500000000001</v>
      </c>
      <c r="I2991" s="47"/>
    </row>
    <row r="2992" spans="1:9">
      <c r="A2992" s="5" t="s">
        <v>2603</v>
      </c>
      <c r="B2992" s="5"/>
      <c r="C2992" s="47">
        <v>5.4210000000000003</v>
      </c>
      <c r="I2992" s="47"/>
    </row>
    <row r="2993" spans="1:9">
      <c r="A2993" s="5" t="s">
        <v>2604</v>
      </c>
      <c r="B2993" s="5"/>
      <c r="C2993" s="47">
        <v>5.5600000000000005</v>
      </c>
      <c r="I2993" s="47"/>
    </row>
    <row r="2994" spans="1:9">
      <c r="A2994" s="5" t="s">
        <v>2605</v>
      </c>
      <c r="B2994" s="5"/>
      <c r="C2994" s="47">
        <v>5.282</v>
      </c>
      <c r="I2994" s="47"/>
    </row>
    <row r="2995" spans="1:9">
      <c r="A2995" s="5" t="s">
        <v>2606</v>
      </c>
      <c r="B2995" s="5"/>
      <c r="C2995" s="47">
        <v>3.2665000000000002</v>
      </c>
      <c r="I2995" s="47"/>
    </row>
    <row r="2996" spans="1:9">
      <c r="A2996" s="5" t="s">
        <v>361</v>
      </c>
      <c r="B2996" s="5"/>
      <c r="C2996" s="47">
        <v>43.350999999999999</v>
      </c>
      <c r="I2996" s="47"/>
    </row>
    <row r="2997" spans="1:9">
      <c r="A2997" s="5" t="s">
        <v>2607</v>
      </c>
      <c r="B2997" s="5"/>
      <c r="C2997" s="47">
        <v>2.2240000000000002</v>
      </c>
      <c r="I2997" s="47"/>
    </row>
    <row r="2998" spans="1:9">
      <c r="A2998" s="5" t="s">
        <v>362</v>
      </c>
      <c r="B2998" s="5"/>
      <c r="C2998" s="47">
        <v>52.838570000000004</v>
      </c>
      <c r="I2998" s="47"/>
    </row>
    <row r="2999" spans="1:9">
      <c r="A2999" s="5" t="s">
        <v>2608</v>
      </c>
      <c r="B2999" s="5"/>
      <c r="C2999" s="47">
        <v>11.801600000000001</v>
      </c>
      <c r="I2999" s="47"/>
    </row>
    <row r="3000" spans="1:9">
      <c r="A3000" s="5" t="s">
        <v>2609</v>
      </c>
      <c r="B3000" s="5"/>
      <c r="C3000" s="47">
        <v>4.4256000000000002</v>
      </c>
      <c r="I3000" s="47"/>
    </row>
    <row r="3001" spans="1:9">
      <c r="A3001" s="5" t="s">
        <v>2610</v>
      </c>
      <c r="B3001" s="5"/>
      <c r="C3001" s="47">
        <v>13.57184</v>
      </c>
      <c r="I3001" s="47"/>
    </row>
    <row r="3002" spans="1:9">
      <c r="A3002" s="5" t="s">
        <v>2611</v>
      </c>
      <c r="B3002" s="5"/>
      <c r="C3002" s="47">
        <v>11.801600000000001</v>
      </c>
      <c r="I3002" s="47"/>
    </row>
    <row r="3003" spans="1:9">
      <c r="A3003" s="5" t="s">
        <v>2612</v>
      </c>
      <c r="B3003" s="5"/>
      <c r="C3003" s="47">
        <v>17.702400000000001</v>
      </c>
      <c r="I3003" s="47"/>
    </row>
    <row r="3004" spans="1:9">
      <c r="A3004" s="5" t="s">
        <v>2613</v>
      </c>
      <c r="B3004" s="5"/>
      <c r="C3004" s="47">
        <v>4.1305600000000009</v>
      </c>
      <c r="I3004" s="47"/>
    </row>
    <row r="3005" spans="1:9">
      <c r="A3005" s="5" t="s">
        <v>2614</v>
      </c>
      <c r="B3005" s="5"/>
      <c r="C3005" s="47">
        <v>20.17792</v>
      </c>
      <c r="I3005" s="47"/>
    </row>
    <row r="3006" spans="1:9">
      <c r="A3006" s="5" t="s">
        <v>2615</v>
      </c>
      <c r="B3006" s="5"/>
      <c r="C3006" s="47">
        <v>11.120000000000001</v>
      </c>
      <c r="I3006" s="47"/>
    </row>
    <row r="3007" spans="1:9">
      <c r="A3007" s="5" t="s">
        <v>2616</v>
      </c>
      <c r="B3007" s="5"/>
      <c r="C3007" s="47">
        <v>5.5600000000000005</v>
      </c>
      <c r="I3007" s="47"/>
    </row>
    <row r="3008" spans="1:9">
      <c r="A3008" s="5" t="s">
        <v>2617</v>
      </c>
      <c r="B3008" s="5"/>
      <c r="C3008" s="47">
        <v>4.7607499999999998</v>
      </c>
      <c r="I3008" s="47"/>
    </row>
    <row r="3009" spans="1:9">
      <c r="A3009" s="5" t="s">
        <v>363</v>
      </c>
      <c r="B3009" s="5"/>
      <c r="C3009" s="47">
        <v>87.135509999999996</v>
      </c>
      <c r="I3009" s="47"/>
    </row>
    <row r="3010" spans="1:9">
      <c r="A3010" s="5" t="s">
        <v>2618</v>
      </c>
      <c r="B3010" s="5"/>
      <c r="C3010" s="47">
        <v>249.16451000000001</v>
      </c>
      <c r="I3010" s="47"/>
    </row>
    <row r="3011" spans="1:9">
      <c r="A3011" s="5" t="s">
        <v>2619</v>
      </c>
      <c r="B3011" s="5"/>
      <c r="C3011" s="47">
        <v>5.5600000000000005</v>
      </c>
      <c r="I3011" s="47"/>
    </row>
    <row r="3012" spans="1:9">
      <c r="A3012" s="5" t="s">
        <v>2620</v>
      </c>
      <c r="B3012" s="5"/>
      <c r="C3012" s="47">
        <v>10.286</v>
      </c>
      <c r="I3012" s="47"/>
    </row>
    <row r="3013" spans="1:9">
      <c r="A3013" s="5" t="s">
        <v>2621</v>
      </c>
      <c r="B3013" s="5"/>
      <c r="C3013" s="47">
        <v>5.1631999999999998</v>
      </c>
      <c r="I3013" s="47"/>
    </row>
    <row r="3014" spans="1:9">
      <c r="A3014" s="5" t="s">
        <v>2622</v>
      </c>
      <c r="B3014" s="5"/>
      <c r="C3014" s="47">
        <v>5.5600000000000005</v>
      </c>
      <c r="I3014" s="47"/>
    </row>
    <row r="3015" spans="1:9">
      <c r="A3015" s="5" t="s">
        <v>2623</v>
      </c>
      <c r="B3015" s="5"/>
      <c r="C3015" s="47">
        <v>5.5600000000000005</v>
      </c>
      <c r="I3015" s="47"/>
    </row>
    <row r="3016" spans="1:9">
      <c r="A3016" s="5" t="s">
        <v>2624</v>
      </c>
      <c r="B3016" s="5"/>
      <c r="C3016" s="47">
        <v>5.5600000000000005</v>
      </c>
      <c r="I3016" s="47"/>
    </row>
    <row r="3017" spans="1:9">
      <c r="A3017" s="5" t="s">
        <v>2625</v>
      </c>
      <c r="B3017" s="5"/>
      <c r="C3017" s="47">
        <v>10.876749999999999</v>
      </c>
      <c r="I3017" s="47"/>
    </row>
    <row r="3018" spans="1:9">
      <c r="A3018" s="5" t="s">
        <v>2626</v>
      </c>
      <c r="B3018" s="5"/>
      <c r="C3018" s="47">
        <v>3.4750000000000001</v>
      </c>
      <c r="I3018" s="47"/>
    </row>
    <row r="3019" spans="1:9">
      <c r="A3019" s="5" t="s">
        <v>2627</v>
      </c>
      <c r="B3019" s="5"/>
      <c r="C3019" s="47">
        <v>32.078139999999998</v>
      </c>
      <c r="I3019" s="47"/>
    </row>
    <row r="3020" spans="1:9">
      <c r="A3020" s="5" t="s">
        <v>2628</v>
      </c>
      <c r="B3020" s="5"/>
      <c r="C3020" s="47">
        <v>3.4402500000000003</v>
      </c>
      <c r="I3020" s="47"/>
    </row>
    <row r="3021" spans="1:9">
      <c r="A3021" s="5" t="s">
        <v>2629</v>
      </c>
      <c r="B3021" s="5"/>
      <c r="C3021" s="47">
        <v>5.5600000000000005</v>
      </c>
      <c r="I3021" s="47"/>
    </row>
    <row r="3022" spans="1:9">
      <c r="A3022" s="5" t="s">
        <v>2630</v>
      </c>
      <c r="B3022" s="5"/>
      <c r="C3022" s="47">
        <v>2.3282500000000002</v>
      </c>
      <c r="I3022" s="47"/>
    </row>
    <row r="3023" spans="1:9">
      <c r="A3023" s="5" t="s">
        <v>2631</v>
      </c>
      <c r="B3023" s="5"/>
      <c r="C3023" s="47">
        <v>1.9112500000000001</v>
      </c>
      <c r="I3023" s="47"/>
    </row>
    <row r="3024" spans="1:9">
      <c r="A3024" s="5" t="s">
        <v>2632</v>
      </c>
      <c r="B3024" s="5"/>
      <c r="C3024" s="47">
        <v>3.4055</v>
      </c>
      <c r="I3024" s="47"/>
    </row>
    <row r="3025" spans="1:9">
      <c r="A3025" s="5" t="s">
        <v>2632</v>
      </c>
      <c r="B3025" s="5"/>
      <c r="C3025" s="47">
        <v>4.726</v>
      </c>
      <c r="I3025" s="47"/>
    </row>
    <row r="3026" spans="1:9">
      <c r="A3026" s="5" t="s">
        <v>364</v>
      </c>
      <c r="B3026" s="5"/>
      <c r="C3026" s="47">
        <v>36.977499999999999</v>
      </c>
      <c r="I3026" s="47"/>
    </row>
    <row r="3027" spans="1:9">
      <c r="A3027" s="5" t="s">
        <v>2633</v>
      </c>
      <c r="B3027" s="5"/>
      <c r="C3027" s="47">
        <v>14.21275</v>
      </c>
      <c r="I3027" s="47"/>
    </row>
    <row r="3028" spans="1:9">
      <c r="A3028" s="5" t="s">
        <v>2634</v>
      </c>
      <c r="B3028" s="5"/>
      <c r="C3028" s="47">
        <v>3.9410000000000003</v>
      </c>
      <c r="I3028" s="47"/>
    </row>
    <row r="3029" spans="1:9">
      <c r="A3029" s="5" t="s">
        <v>2635</v>
      </c>
      <c r="B3029" s="5"/>
      <c r="C3029" s="47">
        <v>3.1622500000000002</v>
      </c>
      <c r="I3029" s="47"/>
    </row>
    <row r="3030" spans="1:9">
      <c r="A3030" s="5" t="s">
        <v>2636</v>
      </c>
      <c r="B3030" s="5"/>
      <c r="C3030" s="47">
        <v>11.35008</v>
      </c>
      <c r="I3030" s="47"/>
    </row>
    <row r="3031" spans="1:9">
      <c r="A3031" s="5" t="s">
        <v>2637</v>
      </c>
      <c r="B3031" s="5"/>
      <c r="C3031" s="47">
        <v>69.36160000000001</v>
      </c>
      <c r="I3031" s="47"/>
    </row>
    <row r="3032" spans="1:9">
      <c r="A3032" s="5" t="s">
        <v>2638</v>
      </c>
      <c r="B3032" s="5"/>
      <c r="C3032" s="47">
        <v>5.5600000000000005</v>
      </c>
      <c r="I3032" s="47"/>
    </row>
    <row r="3033" spans="1:9">
      <c r="A3033" s="5" t="s">
        <v>2639</v>
      </c>
      <c r="B3033" s="5"/>
      <c r="C3033" s="47">
        <v>3.4402500000000003</v>
      </c>
      <c r="I3033" s="47"/>
    </row>
    <row r="3034" spans="1:9">
      <c r="A3034" s="5" t="s">
        <v>2640</v>
      </c>
      <c r="B3034" s="5"/>
      <c r="C3034" s="47">
        <v>4.6912500000000001</v>
      </c>
      <c r="I3034" s="47"/>
    </row>
    <row r="3035" spans="1:9">
      <c r="A3035" s="5" t="s">
        <v>2641</v>
      </c>
      <c r="B3035" s="5"/>
      <c r="C3035" s="47">
        <v>4.1352500000000001</v>
      </c>
      <c r="I3035" s="47"/>
    </row>
    <row r="3036" spans="1:9">
      <c r="A3036" s="5" t="s">
        <v>365</v>
      </c>
      <c r="B3036" s="5"/>
      <c r="C3036" s="47">
        <v>69.440420000000003</v>
      </c>
      <c r="I3036" s="47"/>
    </row>
    <row r="3037" spans="1:9">
      <c r="A3037" s="5" t="s">
        <v>2642</v>
      </c>
      <c r="B3037" s="5"/>
      <c r="C3037" s="47">
        <v>5.5600000000000005</v>
      </c>
      <c r="I3037" s="47"/>
    </row>
    <row r="3038" spans="1:9">
      <c r="A3038" s="5" t="s">
        <v>2643</v>
      </c>
      <c r="B3038" s="5"/>
      <c r="C3038" s="47">
        <v>5.9008000000000003</v>
      </c>
      <c r="I3038" s="47"/>
    </row>
    <row r="3039" spans="1:9">
      <c r="A3039" s="5" t="s">
        <v>366</v>
      </c>
      <c r="B3039" s="5"/>
      <c r="C3039" s="47">
        <v>158.10904000000002</v>
      </c>
      <c r="I3039" s="47"/>
    </row>
    <row r="3040" spans="1:9">
      <c r="A3040" s="5" t="s">
        <v>2644</v>
      </c>
      <c r="B3040" s="5"/>
      <c r="C3040" s="47">
        <v>3.4750000000000001</v>
      </c>
      <c r="I3040" s="47"/>
    </row>
    <row r="3041" spans="1:9">
      <c r="A3041" s="5" t="s">
        <v>2645</v>
      </c>
      <c r="B3041" s="5"/>
      <c r="C3041" s="47">
        <v>39.29177</v>
      </c>
      <c r="I3041" s="47"/>
    </row>
    <row r="3042" spans="1:9">
      <c r="A3042" s="5" t="s">
        <v>2646</v>
      </c>
      <c r="B3042" s="5"/>
      <c r="C3042" s="47">
        <v>66.112619999999993</v>
      </c>
      <c r="I3042" s="47"/>
    </row>
    <row r="3043" spans="1:9">
      <c r="A3043" s="5" t="s">
        <v>2647</v>
      </c>
      <c r="B3043" s="5"/>
      <c r="C3043" s="47">
        <v>5.9008000000000003</v>
      </c>
      <c r="I3043" s="47"/>
    </row>
    <row r="3044" spans="1:9">
      <c r="A3044" s="5" t="s">
        <v>2648</v>
      </c>
      <c r="B3044" s="5"/>
      <c r="C3044" s="47">
        <v>5.0156800000000006</v>
      </c>
      <c r="I3044" s="47"/>
    </row>
    <row r="3045" spans="1:9">
      <c r="A3045" s="5" t="s">
        <v>2649</v>
      </c>
      <c r="B3045" s="5"/>
      <c r="C3045" s="47">
        <v>5.2738399999999999</v>
      </c>
      <c r="I3045" s="47"/>
    </row>
    <row r="3046" spans="1:9">
      <c r="A3046" s="5" t="s">
        <v>2650</v>
      </c>
      <c r="B3046" s="5"/>
      <c r="C3046" s="47">
        <v>6.3433599999999997</v>
      </c>
      <c r="I3046" s="47"/>
    </row>
    <row r="3047" spans="1:9">
      <c r="A3047" s="5" t="s">
        <v>2651</v>
      </c>
      <c r="B3047" s="5"/>
      <c r="C3047" s="47">
        <v>6.93344</v>
      </c>
      <c r="I3047" s="47"/>
    </row>
    <row r="3048" spans="1:9">
      <c r="A3048" s="5" t="s">
        <v>2652</v>
      </c>
      <c r="B3048" s="5"/>
      <c r="C3048" s="47">
        <v>4.1305600000000009</v>
      </c>
      <c r="I3048" s="47"/>
    </row>
    <row r="3049" spans="1:9">
      <c r="A3049" s="5" t="s">
        <v>2653</v>
      </c>
      <c r="B3049" s="5"/>
      <c r="C3049" s="47">
        <v>24.525200000000002</v>
      </c>
      <c r="I3049" s="47"/>
    </row>
    <row r="3050" spans="1:9">
      <c r="A3050" s="5" t="s">
        <v>2654</v>
      </c>
      <c r="B3050" s="5"/>
      <c r="C3050" s="47">
        <v>16.19032</v>
      </c>
      <c r="I3050" s="47"/>
    </row>
    <row r="3051" spans="1:9">
      <c r="A3051" s="5" t="s">
        <v>2655</v>
      </c>
      <c r="B3051" s="5"/>
      <c r="C3051" s="47">
        <v>4.0568</v>
      </c>
      <c r="I3051" s="47"/>
    </row>
    <row r="3052" spans="1:9">
      <c r="A3052" s="5" t="s">
        <v>2656</v>
      </c>
      <c r="B3052" s="5"/>
      <c r="C3052" s="47">
        <v>5.9008000000000003</v>
      </c>
      <c r="I3052" s="47"/>
    </row>
    <row r="3053" spans="1:9">
      <c r="A3053" s="5" t="s">
        <v>2657</v>
      </c>
      <c r="B3053" s="5"/>
      <c r="C3053" s="47">
        <v>13.657299999999999</v>
      </c>
      <c r="I3053" s="47"/>
    </row>
    <row r="3054" spans="1:9">
      <c r="A3054" s="5" t="s">
        <v>2658</v>
      </c>
      <c r="B3054" s="5"/>
      <c r="C3054" s="47">
        <v>4.4132499999999997</v>
      </c>
      <c r="I3054" s="47"/>
    </row>
    <row r="3055" spans="1:9">
      <c r="A3055" s="5" t="s">
        <v>2659</v>
      </c>
      <c r="B3055" s="5"/>
      <c r="C3055" s="47">
        <v>550.64793000000009</v>
      </c>
      <c r="I3055" s="47"/>
    </row>
    <row r="3056" spans="1:9">
      <c r="A3056" s="5" t="s">
        <v>2660</v>
      </c>
      <c r="B3056" s="5"/>
      <c r="C3056" s="47">
        <v>27.74464</v>
      </c>
      <c r="I3056" s="47"/>
    </row>
    <row r="3057" spans="1:9">
      <c r="A3057" s="5" t="s">
        <v>2661</v>
      </c>
      <c r="B3057" s="5"/>
      <c r="C3057" s="47">
        <v>20.92671</v>
      </c>
      <c r="I3057" s="47"/>
    </row>
    <row r="3058" spans="1:9">
      <c r="A3058" s="5" t="s">
        <v>2662</v>
      </c>
      <c r="B3058" s="5"/>
      <c r="C3058" s="47">
        <v>37079</v>
      </c>
      <c r="I3058" s="47"/>
    </row>
    <row r="3059" spans="1:9">
      <c r="A3059" s="5" t="s">
        <v>2663</v>
      </c>
      <c r="B3059" s="5"/>
      <c r="C3059" s="50"/>
      <c r="I3059" s="47"/>
    </row>
    <row r="3060" spans="1:9" ht="22.5">
      <c r="A3060" s="83" t="s">
        <v>2664</v>
      </c>
      <c r="B3060" s="83" t="s">
        <v>269</v>
      </c>
      <c r="C3060" s="85">
        <f>SUM(C3062:C3137)</f>
        <v>7365.9209999999994</v>
      </c>
      <c r="I3060" s="47"/>
    </row>
    <row r="3061" spans="1:9">
      <c r="A3061" s="5"/>
      <c r="B3061" s="5"/>
      <c r="C3061" s="50"/>
      <c r="I3061" s="47"/>
    </row>
    <row r="3062" spans="1:9">
      <c r="A3062" s="5" t="s">
        <v>402</v>
      </c>
      <c r="B3062" s="5"/>
      <c r="C3062" s="47">
        <v>20</v>
      </c>
      <c r="I3062" s="47"/>
    </row>
    <row r="3063" spans="1:9">
      <c r="A3063" s="5" t="s">
        <v>405</v>
      </c>
      <c r="B3063" s="5"/>
      <c r="C3063" s="47">
        <v>20</v>
      </c>
      <c r="I3063" s="47"/>
    </row>
    <row r="3064" spans="1:9">
      <c r="A3064" s="5" t="s">
        <v>2665</v>
      </c>
      <c r="B3064" s="5"/>
      <c r="C3064" s="47">
        <v>15</v>
      </c>
      <c r="I3064" s="47"/>
    </row>
    <row r="3065" spans="1:9">
      <c r="A3065" s="5" t="s">
        <v>776</v>
      </c>
      <c r="B3065" s="5"/>
      <c r="C3065" s="47">
        <v>40</v>
      </c>
      <c r="I3065" s="47"/>
    </row>
    <row r="3066" spans="1:9">
      <c r="A3066" s="5" t="s">
        <v>954</v>
      </c>
      <c r="B3066" s="5"/>
      <c r="C3066" s="47">
        <v>60</v>
      </c>
      <c r="I3066" s="47"/>
    </row>
    <row r="3067" spans="1:9">
      <c r="A3067" s="5" t="s">
        <v>985</v>
      </c>
      <c r="B3067" s="5"/>
      <c r="C3067" s="47">
        <v>20</v>
      </c>
      <c r="I3067" s="47"/>
    </row>
    <row r="3068" spans="1:9">
      <c r="A3068" s="5" t="s">
        <v>1005</v>
      </c>
      <c r="B3068" s="5"/>
      <c r="C3068" s="47">
        <v>20</v>
      </c>
      <c r="I3068" s="47"/>
    </row>
    <row r="3069" spans="1:9">
      <c r="A3069" s="5" t="s">
        <v>1007</v>
      </c>
      <c r="B3069" s="5"/>
      <c r="C3069" s="47">
        <v>80</v>
      </c>
      <c r="I3069" s="47"/>
    </row>
    <row r="3070" spans="1:9">
      <c r="A3070" s="5" t="s">
        <v>1013</v>
      </c>
      <c r="B3070" s="5"/>
      <c r="C3070" s="47">
        <v>20</v>
      </c>
      <c r="I3070" s="47"/>
    </row>
    <row r="3071" spans="1:9">
      <c r="A3071" s="5" t="s">
        <v>1015</v>
      </c>
      <c r="B3071" s="5"/>
      <c r="C3071" s="47">
        <v>40</v>
      </c>
      <c r="I3071" s="47"/>
    </row>
    <row r="3072" spans="1:9">
      <c r="A3072" s="5" t="s">
        <v>1017</v>
      </c>
      <c r="B3072" s="5"/>
      <c r="C3072" s="47">
        <v>20</v>
      </c>
      <c r="I3072" s="47"/>
    </row>
    <row r="3073" spans="1:9">
      <c r="A3073" s="5" t="s">
        <v>1071</v>
      </c>
      <c r="B3073" s="5"/>
      <c r="C3073" s="47">
        <v>40</v>
      </c>
      <c r="I3073" s="47"/>
    </row>
    <row r="3074" spans="1:9">
      <c r="A3074" s="5" t="s">
        <v>1311</v>
      </c>
      <c r="B3074" s="5"/>
      <c r="C3074" s="47">
        <v>20</v>
      </c>
      <c r="I3074" s="47"/>
    </row>
    <row r="3075" spans="1:9">
      <c r="A3075" s="5" t="s">
        <v>2666</v>
      </c>
      <c r="B3075" s="5"/>
      <c r="C3075" s="47">
        <v>20</v>
      </c>
      <c r="I3075" s="47"/>
    </row>
    <row r="3076" spans="1:9">
      <c r="A3076" s="5" t="s">
        <v>1325</v>
      </c>
      <c r="B3076" s="5"/>
      <c r="C3076" s="47">
        <v>80</v>
      </c>
      <c r="I3076" s="47"/>
    </row>
    <row r="3077" spans="1:9">
      <c r="A3077" s="5" t="s">
        <v>2667</v>
      </c>
      <c r="B3077" s="5"/>
      <c r="C3077" s="47">
        <f>(11616+4356)*0.001</f>
        <v>15.972</v>
      </c>
      <c r="I3077" s="47"/>
    </row>
    <row r="3078" spans="1:9">
      <c r="A3078" s="5" t="s">
        <v>1336</v>
      </c>
      <c r="B3078" s="5"/>
      <c r="C3078" s="47">
        <v>50</v>
      </c>
      <c r="I3078" s="47"/>
    </row>
    <row r="3079" spans="1:9">
      <c r="A3079" s="5" t="s">
        <v>1355</v>
      </c>
      <c r="B3079" s="5"/>
      <c r="C3079" s="47">
        <v>20</v>
      </c>
      <c r="I3079" s="47"/>
    </row>
    <row r="3080" spans="1:9">
      <c r="A3080" s="5" t="s">
        <v>1368</v>
      </c>
      <c r="B3080" s="5"/>
      <c r="C3080" s="47">
        <v>20</v>
      </c>
      <c r="I3080" s="47"/>
    </row>
    <row r="3081" spans="1:9">
      <c r="A3081" s="5" t="s">
        <v>2668</v>
      </c>
      <c r="B3081" s="5"/>
      <c r="C3081" s="47">
        <v>20</v>
      </c>
      <c r="I3081" s="47"/>
    </row>
    <row r="3082" spans="1:9">
      <c r="A3082" s="5" t="s">
        <v>2669</v>
      </c>
      <c r="B3082" s="5"/>
      <c r="C3082" s="47">
        <v>20</v>
      </c>
      <c r="I3082" s="47"/>
    </row>
    <row r="3083" spans="1:9">
      <c r="A3083" s="5" t="s">
        <v>1378</v>
      </c>
      <c r="B3083" s="5"/>
      <c r="C3083" s="47">
        <v>40</v>
      </c>
      <c r="I3083" s="47"/>
    </row>
    <row r="3084" spans="1:9">
      <c r="A3084" s="5" t="s">
        <v>2670</v>
      </c>
      <c r="B3084" s="5"/>
      <c r="C3084" s="47">
        <v>20</v>
      </c>
      <c r="I3084" s="47"/>
    </row>
    <row r="3085" spans="1:9">
      <c r="A3085" s="5" t="s">
        <v>1393</v>
      </c>
      <c r="B3085" s="5"/>
      <c r="C3085" s="47">
        <v>60</v>
      </c>
      <c r="I3085" s="47"/>
    </row>
    <row r="3086" spans="1:9">
      <c r="A3086" s="5" t="s">
        <v>1434</v>
      </c>
      <c r="B3086" s="5"/>
      <c r="C3086" s="47">
        <v>20</v>
      </c>
      <c r="I3086" s="47"/>
    </row>
    <row r="3087" spans="1:9">
      <c r="A3087" s="5" t="s">
        <v>1515</v>
      </c>
      <c r="B3087" s="5"/>
      <c r="C3087" s="47">
        <v>20</v>
      </c>
      <c r="I3087" s="47"/>
    </row>
    <row r="3088" spans="1:9">
      <c r="A3088" s="5" t="s">
        <v>1517</v>
      </c>
      <c r="B3088" s="5"/>
      <c r="C3088" s="47">
        <v>20</v>
      </c>
      <c r="I3088" s="47"/>
    </row>
    <row r="3089" spans="1:9">
      <c r="A3089" s="5" t="s">
        <v>2671</v>
      </c>
      <c r="B3089" s="5"/>
      <c r="C3089" s="47">
        <v>20</v>
      </c>
      <c r="I3089" s="47"/>
    </row>
    <row r="3090" spans="1:9">
      <c r="A3090" s="5" t="s">
        <v>1531</v>
      </c>
      <c r="B3090" s="5"/>
      <c r="C3090" s="47">
        <v>20</v>
      </c>
      <c r="I3090" s="47"/>
    </row>
    <row r="3091" spans="1:9">
      <c r="A3091" s="5" t="s">
        <v>1552</v>
      </c>
      <c r="B3091" s="5"/>
      <c r="C3091" s="47">
        <v>20</v>
      </c>
      <c r="I3091" s="47"/>
    </row>
    <row r="3092" spans="1:9">
      <c r="A3092" s="5" t="s">
        <v>30</v>
      </c>
      <c r="B3092" s="5"/>
      <c r="C3092" s="47">
        <v>40</v>
      </c>
      <c r="I3092" s="47"/>
    </row>
    <row r="3093" spans="1:9">
      <c r="A3093" s="5" t="s">
        <v>1595</v>
      </c>
      <c r="B3093" s="5"/>
      <c r="C3093" s="47">
        <v>20</v>
      </c>
      <c r="I3093" s="47"/>
    </row>
    <row r="3094" spans="1:9">
      <c r="A3094" s="5" t="s">
        <v>1636</v>
      </c>
      <c r="B3094" s="5"/>
      <c r="C3094" s="47">
        <v>20</v>
      </c>
      <c r="I3094" s="47"/>
    </row>
    <row r="3095" spans="1:9">
      <c r="A3095" s="5" t="s">
        <v>1689</v>
      </c>
      <c r="B3095" s="5"/>
      <c r="C3095" s="47">
        <v>20</v>
      </c>
      <c r="I3095" s="47"/>
    </row>
    <row r="3096" spans="1:9">
      <c r="A3096" s="5" t="s">
        <v>41</v>
      </c>
      <c r="B3096" s="5"/>
      <c r="C3096" s="47">
        <v>20</v>
      </c>
      <c r="I3096" s="47"/>
    </row>
    <row r="3097" spans="1:9">
      <c r="A3097" s="5" t="s">
        <v>1896</v>
      </c>
      <c r="B3097" s="5"/>
      <c r="C3097" s="47">
        <v>20</v>
      </c>
      <c r="I3097" s="47"/>
    </row>
    <row r="3098" spans="1:9">
      <c r="A3098" s="5" t="s">
        <v>1904</v>
      </c>
      <c r="B3098" s="5"/>
      <c r="C3098" s="47">
        <v>20</v>
      </c>
      <c r="I3098" s="47"/>
    </row>
    <row r="3099" spans="1:9">
      <c r="A3099" s="5" t="s">
        <v>1920</v>
      </c>
      <c r="B3099" s="5"/>
      <c r="C3099" s="47">
        <v>40</v>
      </c>
      <c r="I3099" s="47"/>
    </row>
    <row r="3100" spans="1:9">
      <c r="A3100" s="5" t="s">
        <v>1927</v>
      </c>
      <c r="B3100" s="5"/>
      <c r="C3100" s="47">
        <v>20</v>
      </c>
      <c r="I3100" s="47"/>
    </row>
    <row r="3101" spans="1:9">
      <c r="A3101" s="5" t="s">
        <v>1944</v>
      </c>
      <c r="B3101" s="5"/>
      <c r="C3101" s="47">
        <v>60</v>
      </c>
      <c r="I3101" s="47"/>
    </row>
    <row r="3102" spans="1:9">
      <c r="A3102" s="5" t="s">
        <v>1951</v>
      </c>
      <c r="B3102" s="5"/>
      <c r="C3102" s="47">
        <v>20</v>
      </c>
      <c r="I3102" s="47"/>
    </row>
    <row r="3103" spans="1:9">
      <c r="A3103" s="5" t="s">
        <v>1952</v>
      </c>
      <c r="B3103" s="5"/>
      <c r="C3103" s="47">
        <v>40</v>
      </c>
      <c r="I3103" s="47"/>
    </row>
    <row r="3104" spans="1:9">
      <c r="A3104" s="5" t="s">
        <v>1959</v>
      </c>
      <c r="B3104" s="5"/>
      <c r="C3104" s="47">
        <v>20</v>
      </c>
      <c r="I3104" s="47"/>
    </row>
    <row r="3105" spans="1:9">
      <c r="A3105" s="5" t="s">
        <v>53</v>
      </c>
      <c r="B3105" s="5"/>
      <c r="C3105" s="47">
        <v>1384.9639999999999</v>
      </c>
      <c r="I3105" s="47"/>
    </row>
    <row r="3106" spans="1:9">
      <c r="A3106" s="5" t="s">
        <v>2672</v>
      </c>
      <c r="B3106" s="5"/>
      <c r="C3106" s="47">
        <v>438</v>
      </c>
      <c r="I3106" s="47"/>
    </row>
    <row r="3107" spans="1:9">
      <c r="A3107" s="5" t="s">
        <v>2090</v>
      </c>
      <c r="B3107" s="5"/>
      <c r="C3107" s="47">
        <v>60</v>
      </c>
      <c r="I3107" s="47"/>
    </row>
    <row r="3108" spans="1:9">
      <c r="A3108" s="5" t="s">
        <v>2097</v>
      </c>
      <c r="B3108" s="5"/>
      <c r="C3108" s="47">
        <v>20</v>
      </c>
      <c r="I3108" s="47"/>
    </row>
    <row r="3109" spans="1:9">
      <c r="A3109" s="5" t="s">
        <v>237</v>
      </c>
      <c r="B3109" s="5"/>
      <c r="C3109" s="47">
        <v>100</v>
      </c>
      <c r="I3109" s="47"/>
    </row>
    <row r="3110" spans="1:9">
      <c r="A3110" s="5" t="s">
        <v>2673</v>
      </c>
      <c r="B3110" s="5"/>
      <c r="C3110" s="47">
        <v>175.785</v>
      </c>
      <c r="I3110" s="47"/>
    </row>
    <row r="3111" spans="1:9">
      <c r="A3111" s="5" t="s">
        <v>2251</v>
      </c>
      <c r="B3111" s="5"/>
      <c r="C3111" s="47">
        <v>40</v>
      </c>
      <c r="I3111" s="47"/>
    </row>
    <row r="3112" spans="1:9">
      <c r="A3112" s="5" t="s">
        <v>2252</v>
      </c>
      <c r="B3112" s="5"/>
      <c r="C3112" s="47">
        <v>20</v>
      </c>
      <c r="I3112" s="47"/>
    </row>
    <row r="3113" spans="1:9">
      <c r="A3113" s="5" t="s">
        <v>2253</v>
      </c>
      <c r="B3113" s="5"/>
      <c r="C3113" s="47">
        <v>20</v>
      </c>
      <c r="I3113" s="47"/>
    </row>
    <row r="3114" spans="1:9">
      <c r="A3114" s="5" t="s">
        <v>2326</v>
      </c>
      <c r="B3114" s="5"/>
      <c r="C3114" s="47">
        <v>20</v>
      </c>
      <c r="I3114" s="47"/>
    </row>
    <row r="3115" spans="1:9">
      <c r="A3115" s="5" t="s">
        <v>2329</v>
      </c>
      <c r="B3115" s="5"/>
      <c r="C3115" s="47">
        <v>40</v>
      </c>
      <c r="I3115" s="47"/>
    </row>
    <row r="3116" spans="1:9">
      <c r="A3116" s="5" t="s">
        <v>2674</v>
      </c>
      <c r="B3116" s="5"/>
      <c r="C3116" s="47">
        <v>20</v>
      </c>
      <c r="I3116" s="47"/>
    </row>
    <row r="3117" spans="1:9">
      <c r="A3117" s="5" t="s">
        <v>2514</v>
      </c>
      <c r="B3117" s="5"/>
      <c r="C3117" s="47">
        <v>20</v>
      </c>
      <c r="I3117" s="47"/>
    </row>
    <row r="3118" spans="1:9">
      <c r="A3118" s="5" t="s">
        <v>2515</v>
      </c>
      <c r="B3118" s="5"/>
      <c r="C3118" s="47">
        <v>20</v>
      </c>
      <c r="I3118" s="47"/>
    </row>
    <row r="3119" spans="1:9">
      <c r="A3119" s="5" t="s">
        <v>2675</v>
      </c>
      <c r="B3119" s="5"/>
      <c r="C3119" s="47">
        <v>20</v>
      </c>
      <c r="I3119" s="47"/>
    </row>
    <row r="3120" spans="1:9">
      <c r="A3120" s="5" t="s">
        <v>2517</v>
      </c>
      <c r="B3120" s="5"/>
      <c r="C3120" s="47">
        <v>40</v>
      </c>
      <c r="I3120" s="47"/>
    </row>
    <row r="3121" spans="1:9">
      <c r="A3121" s="5" t="s">
        <v>2518</v>
      </c>
      <c r="B3121" s="5"/>
      <c r="C3121" s="47">
        <v>20</v>
      </c>
      <c r="I3121" s="47"/>
    </row>
    <row r="3122" spans="1:9">
      <c r="A3122" s="5" t="s">
        <v>2676</v>
      </c>
      <c r="B3122" s="5"/>
      <c r="C3122" s="47">
        <v>330</v>
      </c>
      <c r="I3122" s="47"/>
    </row>
    <row r="3123" spans="1:9">
      <c r="A3123" s="5" t="s">
        <v>240</v>
      </c>
      <c r="B3123" s="5"/>
      <c r="C3123" s="47">
        <v>100</v>
      </c>
      <c r="I3123" s="47"/>
    </row>
    <row r="3124" spans="1:9">
      <c r="A3124" s="5" t="s">
        <v>2545</v>
      </c>
      <c r="B3124" s="5"/>
      <c r="C3124" s="47">
        <v>20</v>
      </c>
      <c r="I3124" s="47"/>
    </row>
    <row r="3125" spans="1:9">
      <c r="A3125" s="5" t="s">
        <v>2677</v>
      </c>
      <c r="B3125" s="5"/>
      <c r="C3125" s="47">
        <v>350</v>
      </c>
      <c r="I3125" s="47"/>
    </row>
    <row r="3126" spans="1:9">
      <c r="A3126" s="5" t="s">
        <v>2678</v>
      </c>
      <c r="B3126" s="5"/>
      <c r="C3126" s="47">
        <v>340</v>
      </c>
      <c r="I3126" s="47"/>
    </row>
    <row r="3127" spans="1:9">
      <c r="A3127" s="5" t="s">
        <v>241</v>
      </c>
      <c r="B3127" s="5"/>
      <c r="C3127" s="47">
        <v>660</v>
      </c>
      <c r="I3127" s="47"/>
    </row>
    <row r="3128" spans="1:9">
      <c r="A3128" s="5" t="s">
        <v>116</v>
      </c>
      <c r="B3128" s="5"/>
      <c r="C3128" s="47">
        <v>50</v>
      </c>
      <c r="I3128" s="47"/>
    </row>
    <row r="3129" spans="1:9">
      <c r="A3129" s="5" t="s">
        <v>147</v>
      </c>
      <c r="B3129" s="5"/>
      <c r="C3129" s="47">
        <v>380</v>
      </c>
      <c r="I3129" s="47"/>
    </row>
    <row r="3130" spans="1:9">
      <c r="A3130" s="5" t="s">
        <v>242</v>
      </c>
      <c r="B3130" s="5"/>
      <c r="C3130" s="47">
        <v>360</v>
      </c>
      <c r="I3130" s="47"/>
    </row>
    <row r="3131" spans="1:9">
      <c r="A3131" s="5" t="s">
        <v>2679</v>
      </c>
      <c r="B3131" s="5"/>
      <c r="C3131" s="47">
        <v>76.2</v>
      </c>
      <c r="I3131" s="47"/>
    </row>
    <row r="3132" spans="1:9">
      <c r="A3132" s="5" t="s">
        <v>2577</v>
      </c>
      <c r="B3132" s="5"/>
      <c r="C3132" s="47">
        <v>20</v>
      </c>
      <c r="I3132" s="47"/>
    </row>
    <row r="3133" spans="1:9">
      <c r="A3133" s="5" t="s">
        <v>2586</v>
      </c>
      <c r="B3133" s="5"/>
      <c r="C3133" s="47">
        <v>20</v>
      </c>
      <c r="I3133" s="47"/>
    </row>
    <row r="3134" spans="1:9">
      <c r="A3134" s="5" t="s">
        <v>2589</v>
      </c>
      <c r="B3134" s="5"/>
      <c r="C3134" s="47">
        <v>20</v>
      </c>
      <c r="I3134" s="47"/>
    </row>
    <row r="3135" spans="1:9">
      <c r="A3135" s="5" t="s">
        <v>2680</v>
      </c>
      <c r="B3135" s="5"/>
      <c r="C3135" s="47">
        <v>20</v>
      </c>
      <c r="I3135" s="47"/>
    </row>
    <row r="3136" spans="1:9">
      <c r="A3136" s="5" t="s">
        <v>2681</v>
      </c>
      <c r="B3136" s="5"/>
      <c r="C3136" s="47">
        <v>650</v>
      </c>
      <c r="I3136" s="47"/>
    </row>
    <row r="3137" spans="1:9">
      <c r="A3137" s="5" t="s">
        <v>2682</v>
      </c>
      <c r="B3137" s="5"/>
      <c r="C3137" s="47">
        <v>250</v>
      </c>
      <c r="I3137" s="47"/>
    </row>
    <row r="3138" spans="1:9">
      <c r="A3138" s="5" t="s">
        <v>2663</v>
      </c>
      <c r="B3138" s="5"/>
      <c r="C3138" s="50"/>
      <c r="I3138" s="47"/>
    </row>
    <row r="3139" spans="1:9" ht="22.5">
      <c r="A3139" s="83" t="s">
        <v>2683</v>
      </c>
      <c r="B3139" s="83" t="s">
        <v>269</v>
      </c>
      <c r="C3139" s="85">
        <f>SUM(C3141:C3198)</f>
        <v>15509.87875</v>
      </c>
      <c r="I3139" s="47"/>
    </row>
    <row r="3140" spans="1:9">
      <c r="A3140" s="5"/>
      <c r="B3140" s="5"/>
      <c r="C3140" s="50"/>
      <c r="I3140" s="47"/>
    </row>
    <row r="3141" spans="1:9">
      <c r="A3141" s="5" t="s">
        <v>371</v>
      </c>
      <c r="B3141" s="5"/>
      <c r="C3141" s="47">
        <v>130</v>
      </c>
      <c r="I3141" s="47"/>
    </row>
    <row r="3142" spans="1:9">
      <c r="A3142" s="5" t="s">
        <v>2684</v>
      </c>
      <c r="B3142" s="5"/>
      <c r="C3142" s="47">
        <v>400</v>
      </c>
      <c r="I3142" s="47"/>
    </row>
    <row r="3143" spans="1:9">
      <c r="A3143" s="5" t="s">
        <v>436</v>
      </c>
      <c r="B3143" s="5"/>
      <c r="C3143" s="47">
        <v>130</v>
      </c>
      <c r="I3143" s="47"/>
    </row>
    <row r="3144" spans="1:9">
      <c r="A3144" s="5" t="s">
        <v>478</v>
      </c>
      <c r="B3144" s="5"/>
      <c r="C3144" s="47">
        <v>400</v>
      </c>
      <c r="I3144" s="47"/>
    </row>
    <row r="3145" spans="1:9">
      <c r="A3145" s="5" t="s">
        <v>2685</v>
      </c>
      <c r="B3145" s="5"/>
      <c r="C3145" s="47">
        <v>400</v>
      </c>
      <c r="I3145" s="47"/>
    </row>
    <row r="3146" spans="1:9">
      <c r="A3146" s="5" t="s">
        <v>2686</v>
      </c>
      <c r="B3146" s="5"/>
      <c r="C3146" s="47">
        <v>369.32800000000003</v>
      </c>
      <c r="I3146" s="47"/>
    </row>
    <row r="3147" spans="1:9">
      <c r="A3147" s="5" t="s">
        <v>871</v>
      </c>
      <c r="B3147" s="5"/>
      <c r="C3147" s="47">
        <v>130</v>
      </c>
      <c r="I3147" s="47"/>
    </row>
    <row r="3148" spans="1:9">
      <c r="A3148" s="5" t="s">
        <v>276</v>
      </c>
      <c r="B3148" s="5"/>
      <c r="C3148" s="47">
        <v>130</v>
      </c>
      <c r="I3148" s="47"/>
    </row>
    <row r="3149" spans="1:9">
      <c r="A3149" s="5" t="s">
        <v>874</v>
      </c>
      <c r="B3149" s="5"/>
      <c r="C3149" s="47">
        <v>130</v>
      </c>
      <c r="I3149" s="47"/>
    </row>
    <row r="3150" spans="1:9">
      <c r="A3150" s="5" t="s">
        <v>915</v>
      </c>
      <c r="B3150" s="5"/>
      <c r="C3150" s="47">
        <v>400</v>
      </c>
      <c r="I3150" s="47"/>
    </row>
    <row r="3151" spans="1:9">
      <c r="A3151" s="5" t="s">
        <v>953</v>
      </c>
      <c r="B3151" s="5"/>
      <c r="C3151" s="47">
        <v>211.9</v>
      </c>
      <c r="I3151" s="47"/>
    </row>
    <row r="3152" spans="1:9">
      <c r="A3152" s="5" t="s">
        <v>1024</v>
      </c>
      <c r="B3152" s="5"/>
      <c r="C3152" s="47">
        <v>400</v>
      </c>
      <c r="I3152" s="47"/>
    </row>
    <row r="3153" spans="1:9">
      <c r="A3153" s="5" t="s">
        <v>1093</v>
      </c>
      <c r="B3153" s="5"/>
      <c r="C3153" s="47">
        <v>325</v>
      </c>
      <c r="I3153" s="47"/>
    </row>
    <row r="3154" spans="1:9">
      <c r="A3154" s="5" t="s">
        <v>2687</v>
      </c>
      <c r="B3154" s="5"/>
      <c r="C3154" s="47">
        <v>120</v>
      </c>
      <c r="I3154" s="47"/>
    </row>
    <row r="3155" spans="1:9">
      <c r="A3155" s="5" t="s">
        <v>1164</v>
      </c>
      <c r="B3155" s="5"/>
      <c r="C3155" s="47">
        <v>500</v>
      </c>
      <c r="I3155" s="47"/>
    </row>
    <row r="3156" spans="1:9">
      <c r="A3156" s="5" t="s">
        <v>281</v>
      </c>
      <c r="B3156" s="5"/>
      <c r="C3156" s="47">
        <v>225</v>
      </c>
      <c r="I3156" s="47"/>
    </row>
    <row r="3157" spans="1:9">
      <c r="A3157" s="5" t="s">
        <v>1288</v>
      </c>
      <c r="B3157" s="5"/>
      <c r="C3157" s="47">
        <v>494.63749999999999</v>
      </c>
      <c r="I3157" s="47"/>
    </row>
    <row r="3158" spans="1:9">
      <c r="A3158" s="5" t="s">
        <v>1325</v>
      </c>
      <c r="B3158" s="5"/>
      <c r="C3158" s="47">
        <v>97.5</v>
      </c>
      <c r="I3158" s="47"/>
    </row>
    <row r="3159" spans="1:9">
      <c r="A3159" s="5" t="s">
        <v>1357</v>
      </c>
      <c r="B3159" s="5"/>
      <c r="C3159" s="47">
        <v>400</v>
      </c>
      <c r="I3159" s="47"/>
    </row>
    <row r="3160" spans="1:9">
      <c r="A3160" s="5" t="s">
        <v>1400</v>
      </c>
      <c r="B3160" s="5"/>
      <c r="C3160" s="47">
        <v>130</v>
      </c>
      <c r="I3160" s="47"/>
    </row>
    <row r="3161" spans="1:9">
      <c r="A3161" s="5" t="s">
        <v>1451</v>
      </c>
      <c r="B3161" s="5"/>
      <c r="C3161" s="47">
        <v>496.75</v>
      </c>
      <c r="I3161" s="47"/>
    </row>
    <row r="3162" spans="1:9">
      <c r="A3162" s="5" t="s">
        <v>127</v>
      </c>
      <c r="B3162" s="5"/>
      <c r="C3162" s="47">
        <v>400</v>
      </c>
      <c r="I3162" s="47"/>
    </row>
    <row r="3163" spans="1:9">
      <c r="A3163" s="5" t="s">
        <v>291</v>
      </c>
      <c r="B3163" s="5"/>
      <c r="C3163" s="47">
        <v>225</v>
      </c>
      <c r="I3163" s="47"/>
    </row>
    <row r="3164" spans="1:9">
      <c r="A3164" s="5" t="s">
        <v>1464</v>
      </c>
      <c r="B3164" s="5"/>
      <c r="C3164" s="47">
        <v>400</v>
      </c>
      <c r="I3164" s="47"/>
    </row>
    <row r="3165" spans="1:9">
      <c r="A3165" s="5" t="s">
        <v>1499</v>
      </c>
      <c r="B3165" s="5"/>
      <c r="C3165" s="47">
        <v>129.995</v>
      </c>
      <c r="I3165" s="47"/>
    </row>
    <row r="3166" spans="1:9">
      <c r="A3166" s="5" t="s">
        <v>299</v>
      </c>
      <c r="B3166" s="5"/>
      <c r="C3166" s="47">
        <v>225</v>
      </c>
      <c r="I3166" s="47"/>
    </row>
    <row r="3167" spans="1:9">
      <c r="A3167" s="5" t="s">
        <v>2688</v>
      </c>
      <c r="B3167" s="5"/>
      <c r="C3167" s="47">
        <v>305.65000000000003</v>
      </c>
      <c r="I3167" s="47"/>
    </row>
    <row r="3168" spans="1:9">
      <c r="A3168" s="5" t="s">
        <v>300</v>
      </c>
      <c r="B3168" s="5"/>
      <c r="C3168" s="47">
        <v>225</v>
      </c>
      <c r="I3168" s="47"/>
    </row>
    <row r="3169" spans="1:9">
      <c r="A3169" s="5" t="s">
        <v>1621</v>
      </c>
      <c r="B3169" s="5"/>
      <c r="C3169" s="47">
        <v>400</v>
      </c>
      <c r="I3169" s="47"/>
    </row>
    <row r="3170" spans="1:9">
      <c r="A3170" s="5" t="s">
        <v>1636</v>
      </c>
      <c r="B3170" s="5"/>
      <c r="C3170" s="47">
        <v>129.97999999999999</v>
      </c>
      <c r="I3170" s="47"/>
    </row>
    <row r="3171" spans="1:9">
      <c r="A3171" s="5" t="s">
        <v>307</v>
      </c>
      <c r="B3171" s="5"/>
      <c r="C3171" s="47">
        <v>130</v>
      </c>
      <c r="I3171" s="47"/>
    </row>
    <row r="3172" spans="1:9">
      <c r="A3172" s="5" t="s">
        <v>2689</v>
      </c>
      <c r="B3172" s="5"/>
      <c r="C3172" s="47">
        <v>299.69074999999998</v>
      </c>
      <c r="I3172" s="47"/>
    </row>
    <row r="3173" spans="1:9">
      <c r="A3173" s="5" t="s">
        <v>1770</v>
      </c>
      <c r="B3173" s="5"/>
      <c r="C3173" s="47">
        <v>400</v>
      </c>
      <c r="I3173" s="47"/>
    </row>
    <row r="3174" spans="1:9">
      <c r="A3174" s="5" t="s">
        <v>2690</v>
      </c>
      <c r="B3174" s="5"/>
      <c r="C3174" s="47">
        <v>400</v>
      </c>
      <c r="I3174" s="47"/>
    </row>
    <row r="3175" spans="1:9">
      <c r="A3175" s="5" t="s">
        <v>1898</v>
      </c>
      <c r="B3175" s="5"/>
      <c r="C3175" s="47">
        <v>130</v>
      </c>
      <c r="I3175" s="47"/>
    </row>
    <row r="3176" spans="1:9">
      <c r="A3176" s="5" t="s">
        <v>1899</v>
      </c>
      <c r="B3176" s="5"/>
      <c r="C3176" s="47">
        <v>130</v>
      </c>
      <c r="I3176" s="47"/>
    </row>
    <row r="3177" spans="1:9">
      <c r="A3177" s="5" t="s">
        <v>2073</v>
      </c>
      <c r="B3177" s="5"/>
      <c r="C3177" s="47">
        <v>300</v>
      </c>
      <c r="I3177" s="47"/>
    </row>
    <row r="3178" spans="1:9">
      <c r="A3178" s="5" t="s">
        <v>2174</v>
      </c>
      <c r="B3178" s="5"/>
      <c r="C3178" s="47">
        <v>299.97250000000003</v>
      </c>
      <c r="I3178" s="47"/>
    </row>
    <row r="3179" spans="1:9">
      <c r="A3179" s="5" t="s">
        <v>2691</v>
      </c>
      <c r="B3179" s="5"/>
      <c r="C3179" s="47">
        <v>400</v>
      </c>
      <c r="I3179" s="47"/>
    </row>
    <row r="3180" spans="1:9">
      <c r="A3180" s="5" t="s">
        <v>2692</v>
      </c>
      <c r="B3180" s="5"/>
      <c r="C3180" s="47">
        <v>400</v>
      </c>
      <c r="I3180" s="47"/>
    </row>
    <row r="3181" spans="1:9">
      <c r="A3181" s="5" t="s">
        <v>2259</v>
      </c>
      <c r="B3181" s="5"/>
      <c r="C3181" s="47">
        <v>130</v>
      </c>
      <c r="I3181" s="47"/>
    </row>
    <row r="3182" spans="1:9">
      <c r="A3182" s="5" t="s">
        <v>322</v>
      </c>
      <c r="B3182" s="5"/>
      <c r="C3182" s="47">
        <v>125</v>
      </c>
      <c r="I3182" s="47"/>
    </row>
    <row r="3183" spans="1:9">
      <c r="A3183" s="5" t="s">
        <v>323</v>
      </c>
      <c r="B3183" s="5"/>
      <c r="C3183" s="47">
        <v>225</v>
      </c>
      <c r="I3183" s="47"/>
    </row>
    <row r="3184" spans="1:9">
      <c r="A3184" s="5" t="s">
        <v>327</v>
      </c>
      <c r="B3184" s="5"/>
      <c r="C3184" s="47">
        <v>125</v>
      </c>
      <c r="I3184" s="47"/>
    </row>
    <row r="3185" spans="1:9">
      <c r="A3185" s="5" t="s">
        <v>328</v>
      </c>
      <c r="B3185" s="5"/>
      <c r="C3185" s="47">
        <v>225</v>
      </c>
      <c r="I3185" s="47"/>
    </row>
    <row r="3186" spans="1:9">
      <c r="A3186" s="5" t="s">
        <v>2693</v>
      </c>
      <c r="B3186" s="5"/>
      <c r="C3186" s="47">
        <v>400</v>
      </c>
      <c r="I3186" s="47"/>
    </row>
    <row r="3187" spans="1:9">
      <c r="A3187" s="5" t="s">
        <v>2303</v>
      </c>
      <c r="B3187" s="5"/>
      <c r="C3187" s="47">
        <v>400</v>
      </c>
      <c r="I3187" s="47"/>
    </row>
    <row r="3188" spans="1:9">
      <c r="A3188" s="5" t="s">
        <v>2347</v>
      </c>
      <c r="B3188" s="5"/>
      <c r="C3188" s="47">
        <v>130</v>
      </c>
      <c r="I3188" s="47"/>
    </row>
    <row r="3189" spans="1:9">
      <c r="A3189" s="5" t="s">
        <v>2360</v>
      </c>
      <c r="B3189" s="5"/>
      <c r="C3189" s="47">
        <v>130</v>
      </c>
      <c r="I3189" s="47"/>
    </row>
    <row r="3190" spans="1:9">
      <c r="A3190" s="5" t="s">
        <v>2361</v>
      </c>
      <c r="B3190" s="5"/>
      <c r="C3190" s="47">
        <v>130</v>
      </c>
      <c r="I3190" s="47"/>
    </row>
    <row r="3191" spans="1:9">
      <c r="A3191" s="5" t="s">
        <v>2694</v>
      </c>
      <c r="B3191" s="5"/>
      <c r="C3191" s="47">
        <v>499.47500000000002</v>
      </c>
      <c r="I3191" s="47"/>
    </row>
    <row r="3192" spans="1:9">
      <c r="A3192" s="5" t="s">
        <v>2410</v>
      </c>
      <c r="B3192" s="5"/>
      <c r="C3192" s="47">
        <v>130</v>
      </c>
      <c r="I3192" s="47"/>
    </row>
    <row r="3193" spans="1:9">
      <c r="A3193" s="5" t="s">
        <v>2517</v>
      </c>
      <c r="B3193" s="5"/>
      <c r="C3193" s="47">
        <v>130</v>
      </c>
      <c r="I3193" s="47"/>
    </row>
    <row r="3194" spans="1:9">
      <c r="A3194" s="5" t="s">
        <v>2591</v>
      </c>
      <c r="B3194" s="5"/>
      <c r="C3194" s="47">
        <v>225</v>
      </c>
      <c r="I3194" s="47"/>
    </row>
    <row r="3195" spans="1:9">
      <c r="A3195" s="5" t="s">
        <v>2680</v>
      </c>
      <c r="B3195" s="5"/>
      <c r="C3195" s="47">
        <v>130</v>
      </c>
      <c r="I3195" s="47"/>
    </row>
    <row r="3196" spans="1:9">
      <c r="A3196" s="5" t="s">
        <v>2695</v>
      </c>
      <c r="B3196" s="5"/>
      <c r="C3196" s="47">
        <v>400</v>
      </c>
      <c r="I3196" s="47"/>
    </row>
    <row r="3197" spans="1:9">
      <c r="A3197" s="5" t="s">
        <v>366</v>
      </c>
      <c r="B3197" s="5"/>
      <c r="C3197" s="47">
        <v>225</v>
      </c>
      <c r="I3197" s="47"/>
    </row>
    <row r="3198" spans="1:9">
      <c r="A3198" s="5" t="s">
        <v>2659</v>
      </c>
      <c r="B3198" s="5"/>
      <c r="C3198" s="47">
        <v>400</v>
      </c>
      <c r="I3198" s="47"/>
    </row>
    <row r="3199" spans="1:9">
      <c r="A3199" s="5" t="s">
        <v>2663</v>
      </c>
      <c r="B3199" s="5"/>
      <c r="C3199" s="50"/>
      <c r="I3199" s="47"/>
    </row>
    <row r="3200" spans="1:9" ht="22.5">
      <c r="A3200" s="83" t="s">
        <v>2696</v>
      </c>
      <c r="B3200" s="83" t="s">
        <v>269</v>
      </c>
      <c r="C3200" s="85">
        <f>SUM(C3202:C3233)</f>
        <v>2530</v>
      </c>
      <c r="I3200" s="47"/>
    </row>
    <row r="3201" spans="1:9">
      <c r="A3201" s="5"/>
      <c r="B3201" s="5"/>
      <c r="C3201" s="50"/>
      <c r="I3201" s="47"/>
    </row>
    <row r="3202" spans="1:9">
      <c r="A3202" s="5" t="s">
        <v>2697</v>
      </c>
      <c r="B3202" s="5"/>
      <c r="C3202" s="47">
        <v>70</v>
      </c>
      <c r="I3202" s="47"/>
    </row>
    <row r="3203" spans="1:9">
      <c r="A3203" s="5" t="s">
        <v>2698</v>
      </c>
      <c r="B3203" s="5"/>
      <c r="C3203" s="47">
        <v>70</v>
      </c>
      <c r="I3203" s="47"/>
    </row>
    <row r="3204" spans="1:9">
      <c r="A3204" s="5" t="s">
        <v>2699</v>
      </c>
      <c r="B3204" s="5"/>
      <c r="C3204" s="47">
        <v>70</v>
      </c>
      <c r="I3204" s="47"/>
    </row>
    <row r="3205" spans="1:9">
      <c r="A3205" s="5" t="s">
        <v>2700</v>
      </c>
      <c r="B3205" s="5"/>
      <c r="C3205" s="47">
        <v>70</v>
      </c>
      <c r="I3205" s="47"/>
    </row>
    <row r="3206" spans="1:9">
      <c r="A3206" s="5" t="s">
        <v>2701</v>
      </c>
      <c r="B3206" s="5"/>
      <c r="C3206" s="47">
        <v>70</v>
      </c>
      <c r="I3206" s="47"/>
    </row>
    <row r="3207" spans="1:9">
      <c r="A3207" s="5" t="s">
        <v>1621</v>
      </c>
      <c r="B3207" s="5"/>
      <c r="C3207" s="47">
        <v>70</v>
      </c>
      <c r="I3207" s="47"/>
    </row>
    <row r="3208" spans="1:9">
      <c r="A3208" s="5" t="s">
        <v>307</v>
      </c>
      <c r="B3208" s="5"/>
      <c r="C3208" s="47">
        <v>70</v>
      </c>
      <c r="I3208" s="47"/>
    </row>
    <row r="3209" spans="1:9">
      <c r="A3209" s="5" t="s">
        <v>2702</v>
      </c>
      <c r="B3209" s="5"/>
      <c r="C3209" s="47">
        <v>210</v>
      </c>
      <c r="I3209" s="47"/>
    </row>
    <row r="3210" spans="1:9">
      <c r="A3210" s="5" t="s">
        <v>2703</v>
      </c>
      <c r="B3210" s="5"/>
      <c r="C3210" s="47">
        <v>70</v>
      </c>
      <c r="I3210" s="47"/>
    </row>
    <row r="3211" spans="1:9">
      <c r="A3211" s="5" t="s">
        <v>2704</v>
      </c>
      <c r="B3211" s="5"/>
      <c r="C3211" s="47">
        <v>140</v>
      </c>
      <c r="I3211" s="47"/>
    </row>
    <row r="3212" spans="1:9">
      <c r="A3212" s="5" t="s">
        <v>2361</v>
      </c>
      <c r="B3212" s="5"/>
      <c r="C3212" s="47">
        <v>150</v>
      </c>
      <c r="I3212" s="47"/>
    </row>
    <row r="3213" spans="1:9">
      <c r="A3213" s="5" t="s">
        <v>2705</v>
      </c>
      <c r="B3213" s="5"/>
      <c r="C3213" s="47">
        <v>70</v>
      </c>
      <c r="I3213" s="47"/>
    </row>
    <row r="3214" spans="1:9">
      <c r="A3214" s="5" t="s">
        <v>2706</v>
      </c>
      <c r="B3214" s="5"/>
      <c r="C3214" s="47">
        <v>70</v>
      </c>
      <c r="I3214" s="47"/>
    </row>
    <row r="3215" spans="1:9">
      <c r="A3215" s="5" t="s">
        <v>2707</v>
      </c>
      <c r="B3215" s="5"/>
      <c r="C3215" s="47">
        <v>70</v>
      </c>
      <c r="I3215" s="47"/>
    </row>
    <row r="3216" spans="1:9">
      <c r="A3216" s="5" t="s">
        <v>2708</v>
      </c>
      <c r="B3216" s="5"/>
      <c r="C3216" s="47">
        <v>70</v>
      </c>
      <c r="I3216" s="47"/>
    </row>
    <row r="3217" spans="1:9">
      <c r="A3217" s="5" t="s">
        <v>2709</v>
      </c>
      <c r="B3217" s="5"/>
      <c r="C3217" s="47">
        <v>70</v>
      </c>
      <c r="I3217" s="47"/>
    </row>
    <row r="3218" spans="1:9">
      <c r="A3218" s="5" t="s">
        <v>2710</v>
      </c>
      <c r="B3218" s="5"/>
      <c r="C3218" s="47">
        <v>70</v>
      </c>
      <c r="I3218" s="47"/>
    </row>
    <row r="3219" spans="1:9">
      <c r="A3219" s="5" t="s">
        <v>2711</v>
      </c>
      <c r="B3219" s="5"/>
      <c r="C3219" s="47">
        <v>70</v>
      </c>
      <c r="I3219" s="47"/>
    </row>
    <row r="3220" spans="1:9">
      <c r="A3220" s="5" t="s">
        <v>2712</v>
      </c>
      <c r="B3220" s="5"/>
      <c r="C3220" s="47">
        <v>70</v>
      </c>
      <c r="I3220" s="47"/>
    </row>
    <row r="3221" spans="1:9">
      <c r="A3221" s="5" t="s">
        <v>2713</v>
      </c>
      <c r="B3221" s="5"/>
      <c r="C3221" s="47">
        <v>70</v>
      </c>
      <c r="I3221" s="47"/>
    </row>
    <row r="3222" spans="1:9">
      <c r="A3222" s="5" t="s">
        <v>2714</v>
      </c>
      <c r="B3222" s="5"/>
      <c r="C3222" s="47">
        <v>70</v>
      </c>
      <c r="I3222" s="47"/>
    </row>
    <row r="3223" spans="1:9">
      <c r="A3223" s="5" t="s">
        <v>2715</v>
      </c>
      <c r="B3223" s="5"/>
      <c r="C3223" s="47">
        <v>70</v>
      </c>
      <c r="I3223" s="47"/>
    </row>
    <row r="3224" spans="1:9">
      <c r="A3224" s="5" t="s">
        <v>2716</v>
      </c>
      <c r="B3224" s="5"/>
      <c r="C3224" s="47">
        <v>70</v>
      </c>
      <c r="I3224" s="47"/>
    </row>
    <row r="3225" spans="1:9">
      <c r="A3225" s="5" t="s">
        <v>2717</v>
      </c>
      <c r="B3225" s="5"/>
      <c r="C3225" s="47">
        <v>70</v>
      </c>
      <c r="I3225" s="47"/>
    </row>
    <row r="3226" spans="1:9">
      <c r="A3226" s="5" t="s">
        <v>2718</v>
      </c>
      <c r="B3226" s="5"/>
      <c r="C3226" s="47">
        <v>70</v>
      </c>
      <c r="I3226" s="47"/>
    </row>
    <row r="3227" spans="1:9">
      <c r="A3227" s="5" t="s">
        <v>2719</v>
      </c>
      <c r="B3227" s="5"/>
      <c r="C3227" s="47">
        <v>70</v>
      </c>
      <c r="I3227" s="47"/>
    </row>
    <row r="3228" spans="1:9">
      <c r="A3228" s="5" t="s">
        <v>2720</v>
      </c>
      <c r="B3228" s="5"/>
      <c r="C3228" s="47">
        <v>70</v>
      </c>
      <c r="I3228" s="47"/>
    </row>
    <row r="3229" spans="1:9">
      <c r="A3229" s="5" t="s">
        <v>2721</v>
      </c>
      <c r="B3229" s="5"/>
      <c r="C3229" s="47">
        <v>70</v>
      </c>
      <c r="I3229" s="47"/>
    </row>
    <row r="3230" spans="1:9">
      <c r="A3230" s="5" t="s">
        <v>2722</v>
      </c>
      <c r="B3230" s="5"/>
      <c r="C3230" s="47">
        <v>70</v>
      </c>
      <c r="I3230" s="47"/>
    </row>
    <row r="3231" spans="1:9">
      <c r="A3231" s="5" t="s">
        <v>2723</v>
      </c>
      <c r="B3231" s="5"/>
      <c r="C3231" s="47">
        <v>70</v>
      </c>
      <c r="I3231" s="47"/>
    </row>
    <row r="3232" spans="1:9">
      <c r="A3232" s="5" t="s">
        <v>2724</v>
      </c>
      <c r="B3232" s="5"/>
      <c r="C3232" s="47">
        <v>70</v>
      </c>
      <c r="I3232" s="47"/>
    </row>
    <row r="3233" spans="1:9">
      <c r="A3233" s="5" t="s">
        <v>2659</v>
      </c>
      <c r="B3233" s="5"/>
      <c r="C3233" s="47">
        <v>70</v>
      </c>
      <c r="I3233" s="47"/>
    </row>
    <row r="3234" spans="1:9">
      <c r="A3234" s="5" t="s">
        <v>2663</v>
      </c>
      <c r="B3234" s="5"/>
      <c r="C3234" s="50"/>
      <c r="I3234" s="47"/>
    </row>
    <row r="3235" spans="1:9" ht="22.5">
      <c r="A3235" s="83" t="s">
        <v>2725</v>
      </c>
      <c r="B3235" s="83" t="s">
        <v>269</v>
      </c>
      <c r="C3235" s="85">
        <f>SUM(C3237:C3496)</f>
        <v>4883.0388000000012</v>
      </c>
      <c r="I3235" s="47"/>
    </row>
    <row r="3236" spans="1:9">
      <c r="A3236" s="5"/>
      <c r="B3236" s="5"/>
      <c r="C3236" s="50"/>
      <c r="I3236" s="47"/>
    </row>
    <row r="3237" spans="1:9">
      <c r="A3237" s="5" t="s">
        <v>371</v>
      </c>
      <c r="B3237" s="5"/>
      <c r="C3237" s="47">
        <v>2.5</v>
      </c>
      <c r="I3237" s="47"/>
    </row>
    <row r="3238" spans="1:9">
      <c r="A3238" s="5" t="s">
        <v>271</v>
      </c>
      <c r="B3238" s="5"/>
      <c r="C3238" s="47">
        <v>2.5</v>
      </c>
      <c r="I3238" s="47"/>
    </row>
    <row r="3239" spans="1:9">
      <c r="A3239" s="5" t="s">
        <v>428</v>
      </c>
      <c r="B3239" s="5"/>
      <c r="C3239" s="47">
        <v>2.5</v>
      </c>
      <c r="I3239" s="47"/>
    </row>
    <row r="3240" spans="1:9">
      <c r="A3240" s="5" t="s">
        <v>273</v>
      </c>
      <c r="B3240" s="5"/>
      <c r="C3240" s="47">
        <v>5</v>
      </c>
      <c r="I3240" s="47"/>
    </row>
    <row r="3241" spans="1:9">
      <c r="A3241" s="5" t="s">
        <v>2726</v>
      </c>
      <c r="B3241" s="5"/>
      <c r="C3241" s="47">
        <v>2.5</v>
      </c>
      <c r="I3241" s="47"/>
    </row>
    <row r="3242" spans="1:9">
      <c r="A3242" s="5" t="s">
        <v>436</v>
      </c>
      <c r="B3242" s="5"/>
      <c r="C3242" s="47">
        <v>2.5</v>
      </c>
      <c r="I3242" s="47"/>
    </row>
    <row r="3243" spans="1:9">
      <c r="A3243" s="5" t="s">
        <v>2727</v>
      </c>
      <c r="B3243" s="5"/>
      <c r="C3243" s="47">
        <v>2.5</v>
      </c>
      <c r="I3243" s="47"/>
    </row>
    <row r="3244" spans="1:9">
      <c r="A3244" s="5" t="s">
        <v>2728</v>
      </c>
      <c r="B3244" s="5"/>
      <c r="C3244" s="47">
        <v>2.5</v>
      </c>
      <c r="I3244" s="47"/>
    </row>
    <row r="3245" spans="1:9">
      <c r="A3245" s="5" t="s">
        <v>563</v>
      </c>
      <c r="B3245" s="5"/>
      <c r="C3245" s="47">
        <v>2.5</v>
      </c>
      <c r="I3245" s="47"/>
    </row>
    <row r="3246" spans="1:9">
      <c r="A3246" s="5" t="s">
        <v>580</v>
      </c>
      <c r="B3246" s="5"/>
      <c r="C3246" s="47">
        <v>2.5</v>
      </c>
      <c r="I3246" s="47"/>
    </row>
    <row r="3247" spans="1:9">
      <c r="A3247" s="5" t="s">
        <v>2729</v>
      </c>
      <c r="B3247" s="5"/>
      <c r="C3247" s="47">
        <v>2.5</v>
      </c>
      <c r="I3247" s="47"/>
    </row>
    <row r="3248" spans="1:9">
      <c r="A3248" s="5" t="s">
        <v>643</v>
      </c>
      <c r="B3248" s="5"/>
      <c r="C3248" s="47">
        <v>2.5</v>
      </c>
      <c r="I3248" s="47"/>
    </row>
    <row r="3249" spans="1:9">
      <c r="A3249" s="5" t="s">
        <v>2730</v>
      </c>
      <c r="B3249" s="5"/>
      <c r="C3249" s="47">
        <v>2.5</v>
      </c>
      <c r="I3249" s="47"/>
    </row>
    <row r="3250" spans="1:9">
      <c r="A3250" s="5" t="s">
        <v>2731</v>
      </c>
      <c r="B3250" s="5"/>
      <c r="C3250" s="47">
        <v>2.5</v>
      </c>
      <c r="I3250" s="47"/>
    </row>
    <row r="3251" spans="1:9">
      <c r="A3251" s="5" t="s">
        <v>688</v>
      </c>
      <c r="B3251" s="5"/>
      <c r="C3251" s="47">
        <v>2.5</v>
      </c>
      <c r="I3251" s="47"/>
    </row>
    <row r="3252" spans="1:9">
      <c r="A3252" s="5" t="s">
        <v>2732</v>
      </c>
      <c r="B3252" s="5"/>
      <c r="C3252" s="47">
        <v>2.5</v>
      </c>
      <c r="I3252" s="47"/>
    </row>
    <row r="3253" spans="1:9">
      <c r="A3253" s="5" t="s">
        <v>2733</v>
      </c>
      <c r="B3253" s="5"/>
      <c r="C3253" s="47">
        <v>2.5</v>
      </c>
      <c r="I3253" s="47"/>
    </row>
    <row r="3254" spans="1:9">
      <c r="A3254" s="5" t="s">
        <v>274</v>
      </c>
      <c r="B3254" s="5"/>
      <c r="C3254" s="47">
        <v>7.5</v>
      </c>
      <c r="I3254" s="47"/>
    </row>
    <row r="3255" spans="1:9">
      <c r="A3255" s="5" t="s">
        <v>2734</v>
      </c>
      <c r="B3255" s="5"/>
      <c r="C3255" s="47">
        <v>2.5</v>
      </c>
      <c r="I3255" s="47"/>
    </row>
    <row r="3256" spans="1:9">
      <c r="A3256" s="5" t="s">
        <v>776</v>
      </c>
      <c r="B3256" s="5"/>
      <c r="C3256" s="47">
        <v>2.5</v>
      </c>
      <c r="I3256" s="47"/>
    </row>
    <row r="3257" spans="1:9">
      <c r="A3257" s="5" t="s">
        <v>2735</v>
      </c>
      <c r="B3257" s="5"/>
      <c r="C3257" s="47">
        <v>2.5</v>
      </c>
      <c r="I3257" s="47"/>
    </row>
    <row r="3258" spans="1:9">
      <c r="A3258" s="5" t="s">
        <v>2736</v>
      </c>
      <c r="B3258" s="5"/>
      <c r="C3258" s="47">
        <v>2.5</v>
      </c>
      <c r="I3258" s="47"/>
    </row>
    <row r="3259" spans="1:9">
      <c r="A3259" s="5" t="s">
        <v>801</v>
      </c>
      <c r="B3259" s="5"/>
      <c r="C3259" s="47">
        <v>2.5</v>
      </c>
      <c r="I3259" s="47"/>
    </row>
    <row r="3260" spans="1:9">
      <c r="A3260" s="5" t="s">
        <v>2737</v>
      </c>
      <c r="B3260" s="5"/>
      <c r="C3260" s="47">
        <v>2.5</v>
      </c>
      <c r="I3260" s="47"/>
    </row>
    <row r="3261" spans="1:9">
      <c r="A3261" s="5" t="s">
        <v>868</v>
      </c>
      <c r="B3261" s="5"/>
      <c r="C3261" s="47">
        <v>2.5</v>
      </c>
      <c r="I3261" s="47"/>
    </row>
    <row r="3262" spans="1:9">
      <c r="A3262" s="5" t="s">
        <v>276</v>
      </c>
      <c r="B3262" s="5"/>
      <c r="C3262" s="47">
        <v>2.5</v>
      </c>
      <c r="I3262" s="47"/>
    </row>
    <row r="3263" spans="1:9">
      <c r="A3263" s="5" t="s">
        <v>878</v>
      </c>
      <c r="B3263" s="5"/>
      <c r="C3263" s="47">
        <v>2.5</v>
      </c>
      <c r="I3263" s="47"/>
    </row>
    <row r="3264" spans="1:9">
      <c r="A3264" s="5" t="s">
        <v>936</v>
      </c>
      <c r="B3264" s="5"/>
      <c r="C3264" s="47">
        <v>2.5</v>
      </c>
      <c r="I3264" s="47"/>
    </row>
    <row r="3265" spans="1:9">
      <c r="A3265" s="5" t="s">
        <v>2738</v>
      </c>
      <c r="B3265" s="5"/>
      <c r="C3265" s="47">
        <v>2.5</v>
      </c>
      <c r="I3265" s="47"/>
    </row>
    <row r="3266" spans="1:9">
      <c r="A3266" s="5" t="s">
        <v>2739</v>
      </c>
      <c r="B3266" s="5"/>
      <c r="C3266" s="47">
        <v>2.5</v>
      </c>
      <c r="I3266" s="47"/>
    </row>
    <row r="3267" spans="1:9">
      <c r="A3267" s="5" t="s">
        <v>951</v>
      </c>
      <c r="B3267" s="5"/>
      <c r="C3267" s="47">
        <v>2.5</v>
      </c>
      <c r="I3267" s="47"/>
    </row>
    <row r="3268" spans="1:9">
      <c r="A3268" s="5" t="s">
        <v>2740</v>
      </c>
      <c r="B3268" s="5"/>
      <c r="C3268" s="47">
        <v>2.5</v>
      </c>
      <c r="I3268" s="47"/>
    </row>
    <row r="3269" spans="1:9">
      <c r="A3269" s="5" t="s">
        <v>966</v>
      </c>
      <c r="B3269" s="5"/>
      <c r="C3269" s="47">
        <v>2.5</v>
      </c>
      <c r="I3269" s="47"/>
    </row>
    <row r="3270" spans="1:9">
      <c r="A3270" s="5" t="s">
        <v>2741</v>
      </c>
      <c r="B3270" s="5"/>
      <c r="C3270" s="47">
        <v>2.5</v>
      </c>
      <c r="I3270" s="47"/>
    </row>
    <row r="3271" spans="1:9">
      <c r="A3271" s="5" t="s">
        <v>2742</v>
      </c>
      <c r="B3271" s="5"/>
      <c r="C3271" s="47">
        <v>2.5</v>
      </c>
      <c r="I3271" s="47"/>
    </row>
    <row r="3272" spans="1:9">
      <c r="A3272" s="5" t="s">
        <v>2743</v>
      </c>
      <c r="B3272" s="5"/>
      <c r="C3272" s="47">
        <v>2.5</v>
      </c>
      <c r="I3272" s="47"/>
    </row>
    <row r="3273" spans="1:9">
      <c r="A3273" s="5" t="s">
        <v>2744</v>
      </c>
      <c r="B3273" s="5"/>
      <c r="C3273" s="47">
        <v>2.5</v>
      </c>
      <c r="I3273" s="47"/>
    </row>
    <row r="3274" spans="1:9">
      <c r="A3274" s="5" t="s">
        <v>2745</v>
      </c>
      <c r="B3274" s="5"/>
      <c r="C3274" s="47">
        <v>2.5</v>
      </c>
      <c r="I3274" s="47"/>
    </row>
    <row r="3275" spans="1:9">
      <c r="A3275" s="5" t="s">
        <v>2746</v>
      </c>
      <c r="B3275" s="5"/>
      <c r="C3275" s="47">
        <v>2.5</v>
      </c>
      <c r="I3275" s="47"/>
    </row>
    <row r="3276" spans="1:9">
      <c r="A3276" s="5" t="s">
        <v>1239</v>
      </c>
      <c r="B3276" s="5"/>
      <c r="C3276" s="47">
        <v>2.5</v>
      </c>
      <c r="I3276" s="47"/>
    </row>
    <row r="3277" spans="1:9">
      <c r="A3277" s="5" t="s">
        <v>2747</v>
      </c>
      <c r="B3277" s="5"/>
      <c r="C3277" s="47">
        <v>2.5</v>
      </c>
      <c r="I3277" s="47"/>
    </row>
    <row r="3278" spans="1:9">
      <c r="A3278" s="5" t="s">
        <v>1324</v>
      </c>
      <c r="B3278" s="5"/>
      <c r="C3278" s="47">
        <v>2.5</v>
      </c>
      <c r="I3278" s="47"/>
    </row>
    <row r="3279" spans="1:9">
      <c r="A3279" s="5" t="s">
        <v>1325</v>
      </c>
      <c r="B3279" s="5"/>
      <c r="C3279" s="47">
        <v>2.5</v>
      </c>
      <c r="I3279" s="47"/>
    </row>
    <row r="3280" spans="1:9">
      <c r="A3280" s="5" t="s">
        <v>284</v>
      </c>
      <c r="B3280" s="5"/>
      <c r="C3280" s="47">
        <v>2.5</v>
      </c>
      <c r="I3280" s="47"/>
    </row>
    <row r="3281" spans="1:9">
      <c r="A3281" s="5" t="s">
        <v>1368</v>
      </c>
      <c r="B3281" s="5"/>
      <c r="C3281" s="47">
        <v>2.5</v>
      </c>
      <c r="I3281" s="47"/>
    </row>
    <row r="3282" spans="1:9">
      <c r="A3282" s="5" t="s">
        <v>285</v>
      </c>
      <c r="B3282" s="5"/>
      <c r="C3282" s="47">
        <v>2.5</v>
      </c>
      <c r="I3282" s="47"/>
    </row>
    <row r="3283" spans="1:9">
      <c r="A3283" s="5" t="s">
        <v>1376</v>
      </c>
      <c r="B3283" s="5"/>
      <c r="C3283" s="47">
        <v>2.5</v>
      </c>
      <c r="I3283" s="47"/>
    </row>
    <row r="3284" spans="1:9">
      <c r="A3284" s="5" t="s">
        <v>2670</v>
      </c>
      <c r="B3284" s="5"/>
      <c r="C3284" s="47">
        <v>2.5</v>
      </c>
      <c r="I3284" s="47"/>
    </row>
    <row r="3285" spans="1:9">
      <c r="A3285" s="5" t="s">
        <v>289</v>
      </c>
      <c r="B3285" s="5"/>
      <c r="C3285" s="47">
        <v>2.5</v>
      </c>
      <c r="I3285" s="47"/>
    </row>
    <row r="3286" spans="1:9">
      <c r="A3286" s="5" t="s">
        <v>1402</v>
      </c>
      <c r="B3286" s="5"/>
      <c r="C3286" s="47">
        <v>2.5</v>
      </c>
      <c r="I3286" s="47"/>
    </row>
    <row r="3287" spans="1:9">
      <c r="A3287" s="5" t="s">
        <v>1450</v>
      </c>
      <c r="B3287" s="5"/>
      <c r="C3287" s="47">
        <v>7.5</v>
      </c>
      <c r="I3287" s="47"/>
    </row>
    <row r="3288" spans="1:9">
      <c r="A3288" s="5" t="s">
        <v>2748</v>
      </c>
      <c r="B3288" s="5"/>
      <c r="C3288" s="47">
        <v>2.5</v>
      </c>
      <c r="I3288" s="47"/>
    </row>
    <row r="3289" spans="1:9">
      <c r="A3289" s="5" t="s">
        <v>1495</v>
      </c>
      <c r="B3289" s="5"/>
      <c r="C3289" s="47">
        <v>2.5</v>
      </c>
      <c r="I3289" s="47"/>
    </row>
    <row r="3290" spans="1:9">
      <c r="A3290" s="5" t="s">
        <v>2671</v>
      </c>
      <c r="B3290" s="5"/>
      <c r="C3290" s="47">
        <v>2.5</v>
      </c>
      <c r="I3290" s="47"/>
    </row>
    <row r="3291" spans="1:9">
      <c r="A3291" s="5" t="s">
        <v>2749</v>
      </c>
      <c r="B3291" s="5"/>
      <c r="C3291" s="47">
        <v>2.5</v>
      </c>
      <c r="I3291" s="47"/>
    </row>
    <row r="3292" spans="1:9">
      <c r="A3292" s="5" t="s">
        <v>2750</v>
      </c>
      <c r="B3292" s="5"/>
      <c r="C3292" s="47">
        <v>2.5</v>
      </c>
      <c r="I3292" s="47"/>
    </row>
    <row r="3293" spans="1:9">
      <c r="A3293" s="5" t="s">
        <v>298</v>
      </c>
      <c r="B3293" s="5"/>
      <c r="C3293" s="47">
        <v>2.5</v>
      </c>
      <c r="I3293" s="47"/>
    </row>
    <row r="3294" spans="1:9">
      <c r="A3294" s="5" t="s">
        <v>30</v>
      </c>
      <c r="B3294" s="5"/>
      <c r="C3294" s="47">
        <v>10</v>
      </c>
      <c r="I3294" s="47"/>
    </row>
    <row r="3295" spans="1:9">
      <c r="A3295" s="5" t="s">
        <v>1595</v>
      </c>
      <c r="B3295" s="5"/>
      <c r="C3295" s="47">
        <v>2.5</v>
      </c>
      <c r="I3295" s="47"/>
    </row>
    <row r="3296" spans="1:9">
      <c r="A3296" s="5" t="s">
        <v>1596</v>
      </c>
      <c r="B3296" s="5"/>
      <c r="C3296" s="47">
        <v>2.5</v>
      </c>
      <c r="I3296" s="47"/>
    </row>
    <row r="3297" spans="1:9">
      <c r="A3297" s="5" t="s">
        <v>1601</v>
      </c>
      <c r="B3297" s="5"/>
      <c r="C3297" s="47">
        <v>2.5</v>
      </c>
      <c r="I3297" s="47"/>
    </row>
    <row r="3298" spans="1:9">
      <c r="A3298" s="5" t="s">
        <v>1612</v>
      </c>
      <c r="B3298" s="5"/>
      <c r="C3298" s="47">
        <v>2.5</v>
      </c>
      <c r="I3298" s="47"/>
    </row>
    <row r="3299" spans="1:9">
      <c r="A3299" s="5" t="s">
        <v>306</v>
      </c>
      <c r="B3299" s="5"/>
      <c r="C3299" s="47">
        <v>2.5</v>
      </c>
      <c r="I3299" s="47"/>
    </row>
    <row r="3300" spans="1:9">
      <c r="A3300" s="5" t="s">
        <v>1653</v>
      </c>
      <c r="B3300" s="5"/>
      <c r="C3300" s="47">
        <v>2.5</v>
      </c>
      <c r="I3300" s="47"/>
    </row>
    <row r="3301" spans="1:9">
      <c r="A3301" s="5" t="s">
        <v>1672</v>
      </c>
      <c r="B3301" s="5"/>
      <c r="C3301" s="47">
        <v>2.5</v>
      </c>
      <c r="I3301" s="47"/>
    </row>
    <row r="3302" spans="1:9">
      <c r="A3302" s="5" t="s">
        <v>2751</v>
      </c>
      <c r="B3302" s="5"/>
      <c r="C3302" s="47">
        <v>2.5</v>
      </c>
      <c r="I3302" s="47"/>
    </row>
    <row r="3303" spans="1:9">
      <c r="A3303" s="5" t="s">
        <v>2752</v>
      </c>
      <c r="B3303" s="5"/>
      <c r="C3303" s="47">
        <v>2.5</v>
      </c>
      <c r="I3303" s="47"/>
    </row>
    <row r="3304" spans="1:9">
      <c r="A3304" s="5" t="s">
        <v>1898</v>
      </c>
      <c r="B3304" s="5"/>
      <c r="C3304" s="47">
        <v>2.5</v>
      </c>
      <c r="I3304" s="47"/>
    </row>
    <row r="3305" spans="1:9">
      <c r="A3305" s="5" t="s">
        <v>1899</v>
      </c>
      <c r="B3305" s="5"/>
      <c r="C3305" s="47">
        <v>5</v>
      </c>
      <c r="I3305" s="47"/>
    </row>
    <row r="3306" spans="1:9">
      <c r="A3306" s="5" t="s">
        <v>1900</v>
      </c>
      <c r="B3306" s="5"/>
      <c r="C3306" s="47">
        <v>2.5</v>
      </c>
      <c r="I3306" s="47"/>
    </row>
    <row r="3307" spans="1:9">
      <c r="A3307" s="5" t="s">
        <v>1916</v>
      </c>
      <c r="B3307" s="5"/>
      <c r="C3307" s="47">
        <v>2.5</v>
      </c>
      <c r="I3307" s="47"/>
    </row>
    <row r="3308" spans="1:9">
      <c r="A3308" s="5" t="s">
        <v>1918</v>
      </c>
      <c r="B3308" s="5"/>
      <c r="C3308" s="47">
        <v>2.5</v>
      </c>
      <c r="I3308" s="47"/>
    </row>
    <row r="3309" spans="1:9">
      <c r="A3309" s="5" t="s">
        <v>313</v>
      </c>
      <c r="B3309" s="5"/>
      <c r="C3309" s="47">
        <v>2.5</v>
      </c>
      <c r="I3309" s="47"/>
    </row>
    <row r="3310" spans="1:9">
      <c r="A3310" s="5" t="s">
        <v>1920</v>
      </c>
      <c r="B3310" s="5"/>
      <c r="C3310" s="47">
        <v>2.5</v>
      </c>
      <c r="I3310" s="47"/>
    </row>
    <row r="3311" spans="1:9">
      <c r="A3311" s="5" t="s">
        <v>2753</v>
      </c>
      <c r="B3311" s="5"/>
      <c r="C3311" s="47">
        <v>2.5</v>
      </c>
      <c r="I3311" s="47"/>
    </row>
    <row r="3312" spans="1:9">
      <c r="A3312" s="5" t="s">
        <v>2754</v>
      </c>
      <c r="B3312" s="5"/>
      <c r="C3312" s="47">
        <v>2.5</v>
      </c>
      <c r="I3312" s="47"/>
    </row>
    <row r="3313" spans="1:9">
      <c r="A3313" s="5" t="s">
        <v>1959</v>
      </c>
      <c r="B3313" s="5"/>
      <c r="C3313" s="47">
        <v>2.5</v>
      </c>
      <c r="I3313" s="47"/>
    </row>
    <row r="3314" spans="1:9">
      <c r="A3314" s="5" t="s">
        <v>2755</v>
      </c>
      <c r="B3314" s="5"/>
      <c r="C3314" s="47">
        <v>2.5</v>
      </c>
      <c r="I3314" s="47"/>
    </row>
    <row r="3315" spans="1:9">
      <c r="A3315" s="5" t="s">
        <v>314</v>
      </c>
      <c r="B3315" s="5"/>
      <c r="C3315" s="47">
        <v>2.5</v>
      </c>
      <c r="I3315" s="47"/>
    </row>
    <row r="3316" spans="1:9">
      <c r="A3316" s="5" t="s">
        <v>2023</v>
      </c>
      <c r="B3316" s="5"/>
      <c r="C3316" s="47">
        <v>2.5</v>
      </c>
      <c r="I3316" s="47"/>
    </row>
    <row r="3317" spans="1:9">
      <c r="A3317" s="5" t="s">
        <v>2028</v>
      </c>
      <c r="B3317" s="5"/>
      <c r="C3317" s="47">
        <v>2.5</v>
      </c>
      <c r="I3317" s="47"/>
    </row>
    <row r="3318" spans="1:9">
      <c r="A3318" s="5" t="s">
        <v>315</v>
      </c>
      <c r="B3318" s="5"/>
      <c r="C3318" s="47">
        <v>5</v>
      </c>
      <c r="I3318" s="47"/>
    </row>
    <row r="3319" spans="1:9">
      <c r="A3319" s="5" t="s">
        <v>2074</v>
      </c>
      <c r="B3319" s="5"/>
      <c r="C3319" s="47">
        <v>2.5</v>
      </c>
      <c r="I3319" s="47"/>
    </row>
    <row r="3320" spans="1:9">
      <c r="A3320" s="5" t="s">
        <v>2080</v>
      </c>
      <c r="B3320" s="5"/>
      <c r="C3320" s="47">
        <v>2.5</v>
      </c>
      <c r="I3320" s="47"/>
    </row>
    <row r="3321" spans="1:9">
      <c r="A3321" s="5" t="s">
        <v>2090</v>
      </c>
      <c r="B3321" s="5"/>
      <c r="C3321" s="47">
        <v>2.5</v>
      </c>
      <c r="I3321" s="47"/>
    </row>
    <row r="3322" spans="1:9">
      <c r="A3322" s="5" t="s">
        <v>2101</v>
      </c>
      <c r="B3322" s="5"/>
      <c r="C3322" s="47">
        <v>2.5</v>
      </c>
      <c r="I3322" s="47"/>
    </row>
    <row r="3323" spans="1:9">
      <c r="A3323" s="5" t="s">
        <v>2107</v>
      </c>
      <c r="B3323" s="5"/>
      <c r="C3323" s="47">
        <v>2.5</v>
      </c>
      <c r="I3323" s="47"/>
    </row>
    <row r="3324" spans="1:9">
      <c r="A3324" s="5" t="s">
        <v>2756</v>
      </c>
      <c r="B3324" s="5"/>
      <c r="C3324" s="47">
        <v>2.5</v>
      </c>
      <c r="I3324" s="47"/>
    </row>
    <row r="3325" spans="1:9">
      <c r="A3325" s="5" t="s">
        <v>2757</v>
      </c>
      <c r="B3325" s="5"/>
      <c r="C3325" s="47">
        <v>2.5</v>
      </c>
      <c r="I3325" s="47"/>
    </row>
    <row r="3326" spans="1:9">
      <c r="A3326" s="5" t="s">
        <v>2187</v>
      </c>
      <c r="B3326" s="5"/>
      <c r="C3326" s="47">
        <v>2.5</v>
      </c>
      <c r="I3326" s="47"/>
    </row>
    <row r="3327" spans="1:9">
      <c r="A3327" s="5" t="s">
        <v>2218</v>
      </c>
      <c r="B3327" s="5"/>
      <c r="C3327" s="47">
        <v>2.5</v>
      </c>
      <c r="I3327" s="47"/>
    </row>
    <row r="3328" spans="1:9">
      <c r="A3328" s="5" t="s">
        <v>2254</v>
      </c>
      <c r="B3328" s="5"/>
      <c r="C3328" s="47">
        <v>2.5</v>
      </c>
      <c r="I3328" s="47"/>
    </row>
    <row r="3329" spans="1:9">
      <c r="A3329" s="5" t="s">
        <v>2256</v>
      </c>
      <c r="B3329" s="5"/>
      <c r="C3329" s="47">
        <v>2.5</v>
      </c>
      <c r="I3329" s="47"/>
    </row>
    <row r="3330" spans="1:9">
      <c r="A3330" s="5" t="s">
        <v>2289</v>
      </c>
      <c r="B3330" s="5"/>
      <c r="C3330" s="47">
        <v>7.5</v>
      </c>
      <c r="I3330" s="47"/>
    </row>
    <row r="3331" spans="1:9">
      <c r="A3331" s="5" t="s">
        <v>2291</v>
      </c>
      <c r="B3331" s="5"/>
      <c r="C3331" s="47">
        <v>2.5</v>
      </c>
      <c r="I3331" s="47"/>
    </row>
    <row r="3332" spans="1:9">
      <c r="A3332" s="5" t="s">
        <v>2292</v>
      </c>
      <c r="B3332" s="5"/>
      <c r="C3332" s="47">
        <v>2.5</v>
      </c>
      <c r="I3332" s="47"/>
    </row>
    <row r="3333" spans="1:9">
      <c r="A3333" s="5" t="s">
        <v>2316</v>
      </c>
      <c r="B3333" s="5"/>
      <c r="C3333" s="47">
        <v>2.5</v>
      </c>
      <c r="I3333" s="47"/>
    </row>
    <row r="3334" spans="1:9">
      <c r="A3334" s="5" t="s">
        <v>2322</v>
      </c>
      <c r="B3334" s="5"/>
      <c r="C3334" s="47">
        <v>2.5</v>
      </c>
      <c r="I3334" s="47"/>
    </row>
    <row r="3335" spans="1:9">
      <c r="A3335" s="5" t="s">
        <v>2330</v>
      </c>
      <c r="B3335" s="5"/>
      <c r="C3335" s="47">
        <v>2.5</v>
      </c>
      <c r="I3335" s="47"/>
    </row>
    <row r="3336" spans="1:9">
      <c r="A3336" s="5" t="s">
        <v>335</v>
      </c>
      <c r="B3336" s="5"/>
      <c r="C3336" s="47">
        <v>2.5</v>
      </c>
      <c r="I3336" s="47"/>
    </row>
    <row r="3337" spans="1:9">
      <c r="A3337" s="5" t="s">
        <v>2338</v>
      </c>
      <c r="B3337" s="5"/>
      <c r="C3337" s="47">
        <v>2.5</v>
      </c>
      <c r="I3337" s="47"/>
    </row>
    <row r="3338" spans="1:9">
      <c r="A3338" s="5" t="s">
        <v>2758</v>
      </c>
      <c r="B3338" s="5"/>
      <c r="C3338" s="47">
        <v>2.5</v>
      </c>
      <c r="I3338" s="47"/>
    </row>
    <row r="3339" spans="1:9">
      <c r="A3339" s="5" t="s">
        <v>2343</v>
      </c>
      <c r="B3339" s="5"/>
      <c r="C3339" s="47">
        <v>2.5</v>
      </c>
      <c r="I3339" s="47"/>
    </row>
    <row r="3340" spans="1:9">
      <c r="A3340" s="5" t="s">
        <v>338</v>
      </c>
      <c r="B3340" s="5"/>
      <c r="C3340" s="47">
        <v>2.5</v>
      </c>
      <c r="I3340" s="47"/>
    </row>
    <row r="3341" spans="1:9">
      <c r="A3341" s="5" t="s">
        <v>2348</v>
      </c>
      <c r="B3341" s="5"/>
      <c r="C3341" s="47">
        <v>2.5</v>
      </c>
      <c r="I3341" s="47"/>
    </row>
    <row r="3342" spans="1:9">
      <c r="A3342" s="5" t="s">
        <v>342</v>
      </c>
      <c r="B3342" s="5"/>
      <c r="C3342" s="47">
        <v>2.5</v>
      </c>
      <c r="I3342" s="47"/>
    </row>
    <row r="3343" spans="1:9">
      <c r="A3343" s="5" t="s">
        <v>2365</v>
      </c>
      <c r="B3343" s="5"/>
      <c r="C3343" s="47">
        <v>2.5</v>
      </c>
      <c r="I3343" s="47"/>
    </row>
    <row r="3344" spans="1:9">
      <c r="A3344" s="5" t="s">
        <v>2367</v>
      </c>
      <c r="B3344" s="5"/>
      <c r="C3344" s="47">
        <v>2.5</v>
      </c>
      <c r="I3344" s="47"/>
    </row>
    <row r="3345" spans="1:9">
      <c r="A3345" s="5" t="s">
        <v>2369</v>
      </c>
      <c r="B3345" s="5"/>
      <c r="C3345" s="47">
        <v>10</v>
      </c>
      <c r="I3345" s="47"/>
    </row>
    <row r="3346" spans="1:9">
      <c r="A3346" s="5" t="s">
        <v>2759</v>
      </c>
      <c r="B3346" s="5"/>
      <c r="C3346" s="47">
        <v>2.5</v>
      </c>
      <c r="I3346" s="47"/>
    </row>
    <row r="3347" spans="1:9">
      <c r="A3347" s="5" t="s">
        <v>2394</v>
      </c>
      <c r="B3347" s="5"/>
      <c r="C3347" s="47">
        <v>17.5</v>
      </c>
      <c r="I3347" s="47"/>
    </row>
    <row r="3348" spans="1:9">
      <c r="A3348" s="5" t="s">
        <v>2397</v>
      </c>
      <c r="B3348" s="5"/>
      <c r="C3348" s="47">
        <v>2.5</v>
      </c>
      <c r="I3348" s="47"/>
    </row>
    <row r="3349" spans="1:9">
      <c r="A3349" s="5" t="s">
        <v>2506</v>
      </c>
      <c r="B3349" s="5"/>
      <c r="C3349" s="47">
        <v>2.5</v>
      </c>
      <c r="I3349" s="47"/>
    </row>
    <row r="3350" spans="1:9">
      <c r="A3350" s="5" t="s">
        <v>2514</v>
      </c>
      <c r="B3350" s="5"/>
      <c r="C3350" s="47">
        <v>2.5</v>
      </c>
      <c r="I3350" s="47"/>
    </row>
    <row r="3351" spans="1:9">
      <c r="A3351" s="5" t="s">
        <v>2760</v>
      </c>
      <c r="B3351" s="5"/>
      <c r="C3351" s="47">
        <v>2.5</v>
      </c>
      <c r="I3351" s="47"/>
    </row>
    <row r="3352" spans="1:9">
      <c r="A3352" s="5" t="s">
        <v>356</v>
      </c>
      <c r="B3352" s="5"/>
      <c r="C3352" s="47">
        <v>2.5</v>
      </c>
      <c r="I3352" s="47"/>
    </row>
    <row r="3353" spans="1:9">
      <c r="A3353" s="5" t="s">
        <v>357</v>
      </c>
      <c r="B3353" s="5"/>
      <c r="C3353" s="47">
        <v>2.5</v>
      </c>
      <c r="I3353" s="47"/>
    </row>
    <row r="3354" spans="1:9">
      <c r="A3354" s="5" t="s">
        <v>2566</v>
      </c>
      <c r="B3354" s="5"/>
      <c r="C3354" s="47">
        <v>2.5</v>
      </c>
      <c r="I3354" s="47"/>
    </row>
    <row r="3355" spans="1:9">
      <c r="A3355" s="5" t="s">
        <v>358</v>
      </c>
      <c r="B3355" s="5"/>
      <c r="C3355" s="47">
        <v>2.5</v>
      </c>
      <c r="I3355" s="47"/>
    </row>
    <row r="3356" spans="1:9">
      <c r="A3356" s="5" t="s">
        <v>2576</v>
      </c>
      <c r="B3356" s="5"/>
      <c r="C3356" s="47">
        <v>2.5</v>
      </c>
      <c r="I3356" s="47"/>
    </row>
    <row r="3357" spans="1:9">
      <c r="A3357" s="5" t="s">
        <v>2584</v>
      </c>
      <c r="B3357" s="5"/>
      <c r="C3357" s="47">
        <v>2.5</v>
      </c>
      <c r="I3357" s="47"/>
    </row>
    <row r="3358" spans="1:9">
      <c r="A3358" s="5" t="s">
        <v>359</v>
      </c>
      <c r="B3358" s="5"/>
      <c r="C3358" s="47">
        <v>2.5</v>
      </c>
      <c r="I3358" s="47"/>
    </row>
    <row r="3359" spans="1:9">
      <c r="A3359" s="5" t="s">
        <v>2680</v>
      </c>
      <c r="B3359" s="5"/>
      <c r="C3359" s="47">
        <v>2.5</v>
      </c>
      <c r="I3359" s="47"/>
    </row>
    <row r="3360" spans="1:9">
      <c r="A3360" s="5" t="s">
        <v>2627</v>
      </c>
      <c r="B3360" s="5"/>
      <c r="C3360" s="47">
        <v>2.5</v>
      </c>
      <c r="I3360" s="47"/>
    </row>
    <row r="3361" spans="1:9">
      <c r="A3361" s="5" t="s">
        <v>364</v>
      </c>
      <c r="B3361" s="5"/>
      <c r="C3361" s="47">
        <v>2.5</v>
      </c>
      <c r="I3361" s="47"/>
    </row>
    <row r="3362" spans="1:9">
      <c r="A3362" s="5" t="s">
        <v>2660</v>
      </c>
      <c r="B3362" s="5"/>
      <c r="C3362" s="47">
        <v>2.5</v>
      </c>
      <c r="I3362" s="47"/>
    </row>
    <row r="3363" spans="1:9">
      <c r="A3363" s="5" t="s">
        <v>371</v>
      </c>
      <c r="B3363" s="5"/>
      <c r="C3363" s="47">
        <v>13</v>
      </c>
      <c r="I3363" s="47"/>
    </row>
    <row r="3364" spans="1:9">
      <c r="A3364" s="5" t="s">
        <v>271</v>
      </c>
      <c r="B3364" s="5"/>
      <c r="C3364" s="47">
        <v>10</v>
      </c>
      <c r="I3364" s="47"/>
    </row>
    <row r="3365" spans="1:9">
      <c r="A3365" s="5" t="s">
        <v>428</v>
      </c>
      <c r="B3365" s="5"/>
      <c r="C3365" s="47">
        <v>13</v>
      </c>
      <c r="I3365" s="47"/>
    </row>
    <row r="3366" spans="1:9">
      <c r="A3366" s="5" t="s">
        <v>273</v>
      </c>
      <c r="B3366" s="5"/>
      <c r="C3366" s="47">
        <v>49.026000000000003</v>
      </c>
      <c r="I3366" s="47"/>
    </row>
    <row r="3367" spans="1:9">
      <c r="A3367" s="5" t="s">
        <v>436</v>
      </c>
      <c r="B3367" s="5"/>
      <c r="C3367" s="47">
        <v>25</v>
      </c>
      <c r="I3367" s="47"/>
    </row>
    <row r="3368" spans="1:9">
      <c r="A3368" s="5" t="s">
        <v>2761</v>
      </c>
      <c r="B3368" s="5"/>
      <c r="C3368" s="47">
        <v>17.494</v>
      </c>
      <c r="I3368" s="47"/>
    </row>
    <row r="3369" spans="1:9">
      <c r="A3369" s="5" t="s">
        <v>2762</v>
      </c>
      <c r="B3369" s="5"/>
      <c r="C3369" s="47">
        <v>17.494</v>
      </c>
      <c r="I3369" s="47"/>
    </row>
    <row r="3370" spans="1:9">
      <c r="A3370" s="5" t="s">
        <v>529</v>
      </c>
      <c r="B3370" s="5"/>
      <c r="C3370" s="47">
        <v>17.494</v>
      </c>
      <c r="I3370" s="47"/>
    </row>
    <row r="3371" spans="1:9">
      <c r="A3371" s="5" t="s">
        <v>2763</v>
      </c>
      <c r="B3371" s="5"/>
      <c r="C3371" s="47">
        <v>17.494</v>
      </c>
      <c r="I3371" s="47"/>
    </row>
    <row r="3372" spans="1:9">
      <c r="A3372" s="5" t="s">
        <v>2764</v>
      </c>
      <c r="B3372" s="5"/>
      <c r="C3372" s="47">
        <v>17.494</v>
      </c>
      <c r="I3372" s="47"/>
    </row>
    <row r="3373" spans="1:9">
      <c r="A3373" s="5" t="s">
        <v>2765</v>
      </c>
      <c r="B3373" s="5"/>
      <c r="C3373" s="47">
        <v>17.494</v>
      </c>
      <c r="I3373" s="47"/>
    </row>
    <row r="3374" spans="1:9">
      <c r="A3374" s="5" t="s">
        <v>562</v>
      </c>
      <c r="B3374" s="5"/>
      <c r="C3374" s="47">
        <v>17.494</v>
      </c>
      <c r="I3374" s="47"/>
    </row>
    <row r="3375" spans="1:9">
      <c r="A3375" s="5" t="s">
        <v>2766</v>
      </c>
      <c r="B3375" s="5"/>
      <c r="C3375" s="47">
        <v>17.494</v>
      </c>
      <c r="I3375" s="47"/>
    </row>
    <row r="3376" spans="1:9">
      <c r="A3376" s="5" t="s">
        <v>2767</v>
      </c>
      <c r="B3376" s="5"/>
      <c r="C3376" s="47">
        <v>17.494</v>
      </c>
      <c r="I3376" s="47"/>
    </row>
    <row r="3377" spans="1:9">
      <c r="A3377" s="5" t="s">
        <v>625</v>
      </c>
      <c r="B3377" s="5"/>
      <c r="C3377" s="47">
        <v>17.494</v>
      </c>
      <c r="I3377" s="47"/>
    </row>
    <row r="3378" spans="1:9">
      <c r="A3378" s="5" t="s">
        <v>2768</v>
      </c>
      <c r="B3378" s="5"/>
      <c r="C3378" s="47">
        <v>17.494</v>
      </c>
      <c r="I3378" s="47"/>
    </row>
    <row r="3379" spans="1:9">
      <c r="A3379" s="5" t="s">
        <v>2769</v>
      </c>
      <c r="B3379" s="5"/>
      <c r="C3379" s="47">
        <v>17.494</v>
      </c>
      <c r="I3379" s="47"/>
    </row>
    <row r="3380" spans="1:9">
      <c r="A3380" s="5" t="s">
        <v>664</v>
      </c>
      <c r="B3380" s="5"/>
      <c r="C3380" s="47">
        <v>17.494</v>
      </c>
      <c r="I3380" s="47"/>
    </row>
    <row r="3381" spans="1:9">
      <c r="A3381" s="5" t="s">
        <v>2770</v>
      </c>
      <c r="B3381" s="5"/>
      <c r="C3381" s="47">
        <v>17.494</v>
      </c>
      <c r="I3381" s="47"/>
    </row>
    <row r="3382" spans="1:9">
      <c r="A3382" s="5" t="s">
        <v>708</v>
      </c>
      <c r="B3382" s="5"/>
      <c r="C3382" s="47">
        <v>17.494</v>
      </c>
      <c r="I3382" s="47"/>
    </row>
    <row r="3383" spans="1:9">
      <c r="A3383" s="5" t="s">
        <v>2771</v>
      </c>
      <c r="B3383" s="5"/>
      <c r="C3383" s="47">
        <v>17.494</v>
      </c>
      <c r="I3383" s="47"/>
    </row>
    <row r="3384" spans="1:9">
      <c r="A3384" s="5" t="s">
        <v>2772</v>
      </c>
      <c r="B3384" s="5"/>
      <c r="C3384" s="47">
        <v>17.494</v>
      </c>
      <c r="I3384" s="47"/>
    </row>
    <row r="3385" spans="1:9">
      <c r="A3385" s="5" t="s">
        <v>2773</v>
      </c>
      <c r="B3385" s="5"/>
      <c r="C3385" s="47">
        <v>17.494</v>
      </c>
      <c r="I3385" s="47"/>
    </row>
    <row r="3386" spans="1:9">
      <c r="A3386" s="5" t="s">
        <v>719</v>
      </c>
      <c r="B3386" s="5"/>
      <c r="C3386" s="47">
        <v>17.494</v>
      </c>
      <c r="I3386" s="47"/>
    </row>
    <row r="3387" spans="1:9">
      <c r="A3387" s="5" t="s">
        <v>2774</v>
      </c>
      <c r="B3387" s="5"/>
      <c r="C3387" s="47">
        <v>17.494</v>
      </c>
      <c r="I3387" s="47"/>
    </row>
    <row r="3388" spans="1:9">
      <c r="A3388" s="5" t="s">
        <v>2733</v>
      </c>
      <c r="B3388" s="5"/>
      <c r="C3388" s="47">
        <v>24.513000000000002</v>
      </c>
      <c r="I3388" s="47"/>
    </row>
    <row r="3389" spans="1:9">
      <c r="A3389" s="5" t="s">
        <v>274</v>
      </c>
      <c r="B3389" s="5"/>
      <c r="C3389" s="47">
        <v>24.513000000000002</v>
      </c>
      <c r="I3389" s="47"/>
    </row>
    <row r="3390" spans="1:9">
      <c r="A3390" s="5" t="s">
        <v>274</v>
      </c>
      <c r="B3390" s="5"/>
      <c r="C3390" s="47">
        <v>20</v>
      </c>
      <c r="I3390" s="47"/>
    </row>
    <row r="3391" spans="1:9">
      <c r="A3391" s="5" t="s">
        <v>776</v>
      </c>
      <c r="B3391" s="5"/>
      <c r="C3391" s="47">
        <v>24.513000000000002</v>
      </c>
      <c r="I3391" s="47"/>
    </row>
    <row r="3392" spans="1:9">
      <c r="A3392" s="5" t="s">
        <v>2775</v>
      </c>
      <c r="B3392" s="5"/>
      <c r="C3392" s="47">
        <v>17.494</v>
      </c>
      <c r="I3392" s="47"/>
    </row>
    <row r="3393" spans="1:9">
      <c r="A3393" s="5" t="s">
        <v>2776</v>
      </c>
      <c r="B3393" s="5"/>
      <c r="C3393" s="47">
        <v>17.494</v>
      </c>
      <c r="I3393" s="47"/>
    </row>
    <row r="3394" spans="1:9">
      <c r="A3394" s="5" t="s">
        <v>868</v>
      </c>
      <c r="B3394" s="5"/>
      <c r="C3394" s="47">
        <v>24.513000000000002</v>
      </c>
      <c r="I3394" s="47"/>
    </row>
    <row r="3395" spans="1:9">
      <c r="A3395" s="5" t="s">
        <v>276</v>
      </c>
      <c r="B3395" s="5"/>
      <c r="C3395" s="47">
        <v>13</v>
      </c>
      <c r="I3395" s="47"/>
    </row>
    <row r="3396" spans="1:9">
      <c r="A3396" s="5" t="s">
        <v>2777</v>
      </c>
      <c r="B3396" s="5"/>
      <c r="C3396" s="47">
        <v>1202.5</v>
      </c>
      <c r="I3396" s="47"/>
    </row>
    <row r="3397" spans="1:9">
      <c r="A3397" s="5" t="s">
        <v>878</v>
      </c>
      <c r="B3397" s="5"/>
      <c r="C3397" s="47">
        <v>24.513000000000002</v>
      </c>
      <c r="I3397" s="47"/>
    </row>
    <row r="3398" spans="1:9">
      <c r="A3398" s="5" t="s">
        <v>2778</v>
      </c>
      <c r="B3398" s="5"/>
      <c r="C3398" s="47">
        <v>17.494</v>
      </c>
      <c r="I3398" s="47"/>
    </row>
    <row r="3399" spans="1:9">
      <c r="A3399" s="5" t="s">
        <v>913</v>
      </c>
      <c r="B3399" s="5"/>
      <c r="C3399" s="47">
        <v>17.494</v>
      </c>
      <c r="I3399" s="47"/>
    </row>
    <row r="3400" spans="1:9">
      <c r="A3400" s="5" t="s">
        <v>920</v>
      </c>
      <c r="B3400" s="5"/>
      <c r="C3400" s="47">
        <v>17.494</v>
      </c>
      <c r="I3400" s="47"/>
    </row>
    <row r="3401" spans="1:9">
      <c r="A3401" s="5" t="s">
        <v>941</v>
      </c>
      <c r="B3401" s="5"/>
      <c r="C3401" s="47">
        <v>17.494</v>
      </c>
      <c r="I3401" s="47"/>
    </row>
    <row r="3402" spans="1:9">
      <c r="A3402" s="5" t="s">
        <v>951</v>
      </c>
      <c r="B3402" s="5"/>
      <c r="C3402" s="47">
        <v>10</v>
      </c>
      <c r="I3402" s="47"/>
    </row>
    <row r="3403" spans="1:9">
      <c r="A3403" s="5" t="s">
        <v>2740</v>
      </c>
      <c r="B3403" s="5"/>
      <c r="C3403" s="47">
        <v>25</v>
      </c>
      <c r="I3403" s="47"/>
    </row>
    <row r="3404" spans="1:9">
      <c r="A3404" s="5" t="s">
        <v>2779</v>
      </c>
      <c r="B3404" s="5"/>
      <c r="C3404" s="47">
        <v>17.494</v>
      </c>
      <c r="I3404" s="47"/>
    </row>
    <row r="3405" spans="1:9">
      <c r="A3405" s="5" t="s">
        <v>1262</v>
      </c>
      <c r="B3405" s="5"/>
      <c r="C3405" s="47">
        <v>17.494</v>
      </c>
      <c r="I3405" s="47"/>
    </row>
    <row r="3406" spans="1:9">
      <c r="A3406" s="5" t="s">
        <v>1324</v>
      </c>
      <c r="B3406" s="5"/>
      <c r="C3406" s="47">
        <v>13</v>
      </c>
      <c r="I3406" s="47"/>
    </row>
    <row r="3407" spans="1:9">
      <c r="A3407" s="5" t="s">
        <v>1325</v>
      </c>
      <c r="B3407" s="5"/>
      <c r="C3407" s="47">
        <v>24.513000000000002</v>
      </c>
      <c r="I3407" s="47"/>
    </row>
    <row r="3408" spans="1:9">
      <c r="A3408" s="5" t="s">
        <v>2780</v>
      </c>
      <c r="B3408" s="5"/>
      <c r="C3408" s="47">
        <v>17.494</v>
      </c>
      <c r="I3408" s="47"/>
    </row>
    <row r="3409" spans="1:9">
      <c r="A3409" s="5" t="s">
        <v>284</v>
      </c>
      <c r="B3409" s="5"/>
      <c r="C3409" s="47">
        <v>24.513000000000002</v>
      </c>
      <c r="I3409" s="47"/>
    </row>
    <row r="3410" spans="1:9">
      <c r="A3410" s="5" t="s">
        <v>1368</v>
      </c>
      <c r="B3410" s="5"/>
      <c r="C3410" s="47">
        <v>24.513000000000002</v>
      </c>
      <c r="I3410" s="47"/>
    </row>
    <row r="3411" spans="1:9">
      <c r="A3411" s="5" t="s">
        <v>285</v>
      </c>
      <c r="B3411" s="5"/>
      <c r="C3411" s="47">
        <v>10</v>
      </c>
      <c r="I3411" s="47"/>
    </row>
    <row r="3412" spans="1:9">
      <c r="A3412" s="5" t="s">
        <v>2670</v>
      </c>
      <c r="B3412" s="5"/>
      <c r="C3412" s="47">
        <v>24.513000000000002</v>
      </c>
      <c r="I3412" s="47"/>
    </row>
    <row r="3413" spans="1:9">
      <c r="A3413" s="5" t="s">
        <v>289</v>
      </c>
      <c r="B3413" s="5"/>
      <c r="C3413" s="47">
        <v>24.513000000000002</v>
      </c>
      <c r="I3413" s="47"/>
    </row>
    <row r="3414" spans="1:9">
      <c r="A3414" s="5" t="s">
        <v>1402</v>
      </c>
      <c r="B3414" s="5"/>
      <c r="C3414" s="47">
        <v>24.513000000000002</v>
      </c>
      <c r="I3414" s="47"/>
    </row>
    <row r="3415" spans="1:9">
      <c r="A3415" s="5" t="s">
        <v>1408</v>
      </c>
      <c r="B3415" s="5"/>
      <c r="C3415" s="47">
        <v>17.494</v>
      </c>
      <c r="I3415" s="47"/>
    </row>
    <row r="3416" spans="1:9">
      <c r="A3416" s="5" t="s">
        <v>2781</v>
      </c>
      <c r="B3416" s="5"/>
      <c r="C3416" s="47">
        <v>17.494</v>
      </c>
      <c r="I3416" s="47"/>
    </row>
    <row r="3417" spans="1:9">
      <c r="A3417" s="5" t="s">
        <v>1450</v>
      </c>
      <c r="B3417" s="5"/>
      <c r="C3417" s="47">
        <v>50</v>
      </c>
      <c r="I3417" s="47"/>
    </row>
    <row r="3418" spans="1:9">
      <c r="A3418" s="5" t="s">
        <v>1495</v>
      </c>
      <c r="B3418" s="5"/>
      <c r="C3418" s="47">
        <v>24.513000000000002</v>
      </c>
      <c r="I3418" s="47"/>
    </row>
    <row r="3419" spans="1:9">
      <c r="A3419" s="5" t="s">
        <v>2671</v>
      </c>
      <c r="B3419" s="5"/>
      <c r="C3419" s="47">
        <v>10</v>
      </c>
      <c r="I3419" s="47"/>
    </row>
    <row r="3420" spans="1:9">
      <c r="A3420" s="5" t="s">
        <v>2782</v>
      </c>
      <c r="B3420" s="5"/>
      <c r="C3420" s="47">
        <v>151.80710000000002</v>
      </c>
      <c r="I3420" s="47"/>
    </row>
    <row r="3421" spans="1:9">
      <c r="A3421" s="5" t="s">
        <v>2783</v>
      </c>
      <c r="B3421" s="5"/>
      <c r="C3421" s="47">
        <v>17.494</v>
      </c>
      <c r="I3421" s="47"/>
    </row>
    <row r="3422" spans="1:9">
      <c r="A3422" s="5" t="s">
        <v>2784</v>
      </c>
      <c r="B3422" s="5"/>
      <c r="C3422" s="47">
        <v>17.494</v>
      </c>
      <c r="I3422" s="47"/>
    </row>
    <row r="3423" spans="1:9">
      <c r="A3423" s="5" t="s">
        <v>298</v>
      </c>
      <c r="B3423" s="5"/>
      <c r="C3423" s="47">
        <v>25</v>
      </c>
      <c r="I3423" s="47"/>
    </row>
    <row r="3424" spans="1:9">
      <c r="A3424" s="5" t="s">
        <v>30</v>
      </c>
      <c r="B3424" s="5"/>
      <c r="C3424" s="47">
        <v>75</v>
      </c>
      <c r="I3424" s="47"/>
    </row>
    <row r="3425" spans="1:9">
      <c r="A3425" s="5" t="s">
        <v>30</v>
      </c>
      <c r="B3425" s="5"/>
      <c r="C3425" s="47">
        <v>25</v>
      </c>
      <c r="I3425" s="47"/>
    </row>
    <row r="3426" spans="1:9">
      <c r="A3426" s="5" t="s">
        <v>1595</v>
      </c>
      <c r="B3426" s="5"/>
      <c r="C3426" s="47">
        <v>13</v>
      </c>
      <c r="I3426" s="47"/>
    </row>
    <row r="3427" spans="1:9">
      <c r="A3427" s="5" t="s">
        <v>1596</v>
      </c>
      <c r="B3427" s="5"/>
      <c r="C3427" s="47">
        <v>13</v>
      </c>
      <c r="I3427" s="47"/>
    </row>
    <row r="3428" spans="1:9">
      <c r="A3428" s="5" t="s">
        <v>1601</v>
      </c>
      <c r="B3428" s="5"/>
      <c r="C3428" s="47">
        <v>10</v>
      </c>
      <c r="I3428" s="47"/>
    </row>
    <row r="3429" spans="1:9">
      <c r="A3429" s="5" t="s">
        <v>1612</v>
      </c>
      <c r="B3429" s="5"/>
      <c r="C3429" s="47">
        <v>25</v>
      </c>
      <c r="I3429" s="47"/>
    </row>
    <row r="3430" spans="1:9">
      <c r="A3430" s="5" t="s">
        <v>306</v>
      </c>
      <c r="B3430" s="5"/>
      <c r="C3430" s="47">
        <v>13</v>
      </c>
      <c r="I3430" s="47"/>
    </row>
    <row r="3431" spans="1:9">
      <c r="A3431" s="5" t="s">
        <v>1653</v>
      </c>
      <c r="B3431" s="5"/>
      <c r="C3431" s="47">
        <v>13</v>
      </c>
      <c r="I3431" s="47"/>
    </row>
    <row r="3432" spans="1:9">
      <c r="A3432" s="5" t="s">
        <v>2785</v>
      </c>
      <c r="B3432" s="5"/>
      <c r="C3432" s="47">
        <v>17.494</v>
      </c>
      <c r="I3432" s="47"/>
    </row>
    <row r="3433" spans="1:9">
      <c r="A3433" s="5" t="s">
        <v>1672</v>
      </c>
      <c r="B3433" s="5"/>
      <c r="C3433" s="47">
        <v>13</v>
      </c>
      <c r="I3433" s="47"/>
    </row>
    <row r="3434" spans="1:9">
      <c r="A3434" s="5" t="s">
        <v>2786</v>
      </c>
      <c r="B3434" s="5"/>
      <c r="C3434" s="47">
        <v>17.494</v>
      </c>
      <c r="I3434" s="47"/>
    </row>
    <row r="3435" spans="1:9">
      <c r="A3435" s="5" t="s">
        <v>2787</v>
      </c>
      <c r="B3435" s="5"/>
      <c r="C3435" s="47">
        <v>17.494</v>
      </c>
      <c r="I3435" s="47"/>
    </row>
    <row r="3436" spans="1:9">
      <c r="A3436" s="5" t="s">
        <v>2788</v>
      </c>
      <c r="B3436" s="5"/>
      <c r="C3436" s="47">
        <v>17.494</v>
      </c>
      <c r="I3436" s="47"/>
    </row>
    <row r="3437" spans="1:9">
      <c r="A3437" s="5" t="s">
        <v>1898</v>
      </c>
      <c r="B3437" s="5"/>
      <c r="C3437" s="47">
        <v>25</v>
      </c>
      <c r="I3437" s="47"/>
    </row>
    <row r="3438" spans="1:9">
      <c r="A3438" s="5" t="s">
        <v>1900</v>
      </c>
      <c r="B3438" s="5"/>
      <c r="C3438" s="47">
        <v>13</v>
      </c>
      <c r="I3438" s="47"/>
    </row>
    <row r="3439" spans="1:9">
      <c r="A3439" s="5" t="s">
        <v>2789</v>
      </c>
      <c r="B3439" s="5"/>
      <c r="C3439" s="47">
        <v>17.494</v>
      </c>
      <c r="I3439" s="47"/>
    </row>
    <row r="3440" spans="1:9">
      <c r="A3440" s="5" t="s">
        <v>1916</v>
      </c>
      <c r="B3440" s="5"/>
      <c r="C3440" s="47">
        <v>25</v>
      </c>
      <c r="I3440" s="47"/>
    </row>
    <row r="3441" spans="1:9">
      <c r="A3441" s="5" t="s">
        <v>1918</v>
      </c>
      <c r="B3441" s="5"/>
      <c r="C3441" s="47">
        <v>10</v>
      </c>
      <c r="I3441" s="47"/>
    </row>
    <row r="3442" spans="1:9">
      <c r="A3442" s="5" t="s">
        <v>2790</v>
      </c>
      <c r="B3442" s="5"/>
      <c r="C3442" s="47">
        <v>17.494</v>
      </c>
      <c r="I3442" s="47"/>
    </row>
    <row r="3443" spans="1:9">
      <c r="A3443" s="5" t="s">
        <v>1959</v>
      </c>
      <c r="B3443" s="5"/>
      <c r="C3443" s="47">
        <v>25</v>
      </c>
      <c r="I3443" s="47"/>
    </row>
    <row r="3444" spans="1:9">
      <c r="A3444" s="5" t="s">
        <v>2791</v>
      </c>
      <c r="B3444" s="5"/>
      <c r="C3444" s="47">
        <v>17.494</v>
      </c>
      <c r="I3444" s="47"/>
    </row>
    <row r="3445" spans="1:9">
      <c r="A3445" s="5" t="s">
        <v>1990</v>
      </c>
      <c r="B3445" s="5"/>
      <c r="C3445" s="47">
        <v>17.494</v>
      </c>
      <c r="I3445" s="47"/>
    </row>
    <row r="3446" spans="1:9">
      <c r="A3446" s="5" t="s">
        <v>314</v>
      </c>
      <c r="B3446" s="5"/>
      <c r="C3446" s="47">
        <v>10</v>
      </c>
      <c r="I3446" s="47"/>
    </row>
    <row r="3447" spans="1:9">
      <c r="A3447" s="5" t="s">
        <v>2023</v>
      </c>
      <c r="B3447" s="5"/>
      <c r="C3447" s="47">
        <v>24.513000000000002</v>
      </c>
      <c r="I3447" s="47"/>
    </row>
    <row r="3448" spans="1:9">
      <c r="A3448" s="5" t="s">
        <v>2028</v>
      </c>
      <c r="B3448" s="5"/>
      <c r="C3448" s="47">
        <v>10</v>
      </c>
      <c r="I3448" s="47"/>
    </row>
    <row r="3449" spans="1:9">
      <c r="A3449" s="5" t="s">
        <v>315</v>
      </c>
      <c r="B3449" s="5"/>
      <c r="C3449" s="47">
        <v>37.512999999999998</v>
      </c>
      <c r="I3449" s="47"/>
    </row>
    <row r="3450" spans="1:9">
      <c r="A3450" s="5" t="s">
        <v>2080</v>
      </c>
      <c r="B3450" s="5"/>
      <c r="C3450" s="47">
        <v>24.513000000000002</v>
      </c>
      <c r="I3450" s="47"/>
    </row>
    <row r="3451" spans="1:9">
      <c r="A3451" s="5" t="s">
        <v>2090</v>
      </c>
      <c r="B3451" s="5"/>
      <c r="C3451" s="47">
        <v>24.513000000000002</v>
      </c>
      <c r="I3451" s="47"/>
    </row>
    <row r="3452" spans="1:9">
      <c r="A3452" s="5" t="s">
        <v>2101</v>
      </c>
      <c r="B3452" s="5"/>
      <c r="C3452" s="47">
        <v>25</v>
      </c>
      <c r="I3452" s="47"/>
    </row>
    <row r="3453" spans="1:9">
      <c r="A3453" s="5" t="s">
        <v>2792</v>
      </c>
      <c r="B3453" s="5"/>
      <c r="C3453" s="47">
        <v>17.494</v>
      </c>
      <c r="I3453" s="47"/>
    </row>
    <row r="3454" spans="1:9">
      <c r="A3454" s="5" t="s">
        <v>2793</v>
      </c>
      <c r="B3454" s="5"/>
      <c r="C3454" s="47">
        <v>17.494</v>
      </c>
      <c r="I3454" s="47"/>
    </row>
    <row r="3455" spans="1:9">
      <c r="A3455" s="5" t="s">
        <v>2794</v>
      </c>
      <c r="B3455" s="5"/>
      <c r="C3455" s="47">
        <v>17.494</v>
      </c>
      <c r="I3455" s="47"/>
    </row>
    <row r="3456" spans="1:9">
      <c r="A3456" s="5" t="s">
        <v>2795</v>
      </c>
      <c r="B3456" s="5"/>
      <c r="C3456" s="47">
        <v>17.494</v>
      </c>
      <c r="I3456" s="47"/>
    </row>
    <row r="3457" spans="1:9">
      <c r="A3457" s="5" t="s">
        <v>2228</v>
      </c>
      <c r="B3457" s="5"/>
      <c r="C3457" s="47">
        <v>17.494</v>
      </c>
      <c r="I3457" s="47"/>
    </row>
    <row r="3458" spans="1:9">
      <c r="A3458" s="5" t="s">
        <v>2254</v>
      </c>
      <c r="B3458" s="5"/>
      <c r="C3458" s="47">
        <v>24.513000000000002</v>
      </c>
      <c r="I3458" s="47"/>
    </row>
    <row r="3459" spans="1:9">
      <c r="A3459" s="5" t="s">
        <v>2256</v>
      </c>
      <c r="B3459" s="5"/>
      <c r="C3459" s="47">
        <v>24.513000000000002</v>
      </c>
      <c r="I3459" s="47"/>
    </row>
    <row r="3460" spans="1:9">
      <c r="A3460" s="5" t="s">
        <v>2796</v>
      </c>
      <c r="B3460" s="5"/>
      <c r="C3460" s="47">
        <v>17.494</v>
      </c>
      <c r="I3460" s="47"/>
    </row>
    <row r="3461" spans="1:9">
      <c r="A3461" s="5" t="s">
        <v>2289</v>
      </c>
      <c r="B3461" s="5"/>
      <c r="C3461" s="47">
        <v>33</v>
      </c>
      <c r="I3461" s="47"/>
    </row>
    <row r="3462" spans="1:9">
      <c r="A3462" s="5" t="s">
        <v>2291</v>
      </c>
      <c r="B3462" s="5"/>
      <c r="C3462" s="47">
        <v>10</v>
      </c>
      <c r="I3462" s="47"/>
    </row>
    <row r="3463" spans="1:9">
      <c r="A3463" s="5" t="s">
        <v>2292</v>
      </c>
      <c r="B3463" s="5"/>
      <c r="C3463" s="47">
        <v>24.513000000000002</v>
      </c>
      <c r="I3463" s="47"/>
    </row>
    <row r="3464" spans="1:9">
      <c r="A3464" s="5" t="s">
        <v>2797</v>
      </c>
      <c r="B3464" s="5"/>
      <c r="C3464" s="47">
        <v>17.494</v>
      </c>
      <c r="I3464" s="47"/>
    </row>
    <row r="3465" spans="1:9">
      <c r="A3465" s="5" t="s">
        <v>2330</v>
      </c>
      <c r="B3465" s="5"/>
      <c r="C3465" s="47">
        <v>24.513000000000002</v>
      </c>
      <c r="I3465" s="47"/>
    </row>
    <row r="3466" spans="1:9">
      <c r="A3466" s="5" t="s">
        <v>335</v>
      </c>
      <c r="B3466" s="5"/>
      <c r="C3466" s="47">
        <v>24.513000000000002</v>
      </c>
      <c r="I3466" s="47"/>
    </row>
    <row r="3467" spans="1:9">
      <c r="A3467" s="5" t="s">
        <v>2338</v>
      </c>
      <c r="B3467" s="5"/>
      <c r="C3467" s="47">
        <v>13</v>
      </c>
      <c r="I3467" s="47"/>
    </row>
    <row r="3468" spans="1:9">
      <c r="A3468" s="5" t="s">
        <v>2758</v>
      </c>
      <c r="B3468" s="5"/>
      <c r="C3468" s="47">
        <v>13</v>
      </c>
      <c r="I3468" s="47"/>
    </row>
    <row r="3469" spans="1:9">
      <c r="A3469" s="5" t="s">
        <v>2343</v>
      </c>
      <c r="B3469" s="5"/>
      <c r="C3469" s="47">
        <v>13</v>
      </c>
      <c r="I3469" s="47"/>
    </row>
    <row r="3470" spans="1:9">
      <c r="A3470" s="5" t="s">
        <v>338</v>
      </c>
      <c r="B3470" s="5"/>
      <c r="C3470" s="47">
        <v>25</v>
      </c>
      <c r="I3470" s="47"/>
    </row>
    <row r="3471" spans="1:9">
      <c r="A3471" s="5" t="s">
        <v>2348</v>
      </c>
      <c r="B3471" s="5"/>
      <c r="C3471" s="47">
        <v>25</v>
      </c>
      <c r="I3471" s="47"/>
    </row>
    <row r="3472" spans="1:9">
      <c r="A3472" s="5" t="s">
        <v>342</v>
      </c>
      <c r="B3472" s="5"/>
      <c r="C3472" s="47">
        <v>24.513000000000002</v>
      </c>
      <c r="I3472" s="47"/>
    </row>
    <row r="3473" spans="1:9">
      <c r="A3473" s="5" t="s">
        <v>2367</v>
      </c>
      <c r="B3473" s="5"/>
      <c r="C3473" s="47">
        <v>10</v>
      </c>
      <c r="I3473" s="47"/>
    </row>
    <row r="3474" spans="1:9">
      <c r="A3474" s="5" t="s">
        <v>2369</v>
      </c>
      <c r="B3474" s="5"/>
      <c r="C3474" s="47">
        <v>63.512999999999998</v>
      </c>
      <c r="I3474" s="47"/>
    </row>
    <row r="3475" spans="1:9">
      <c r="A3475" s="5" t="s">
        <v>2394</v>
      </c>
      <c r="B3475" s="5"/>
      <c r="C3475" s="47">
        <v>175</v>
      </c>
      <c r="I3475" s="47"/>
    </row>
    <row r="3476" spans="1:9">
      <c r="A3476" s="5" t="s">
        <v>2798</v>
      </c>
      <c r="B3476" s="5"/>
      <c r="C3476" s="47">
        <v>17.494</v>
      </c>
      <c r="I3476" s="47"/>
    </row>
    <row r="3477" spans="1:9">
      <c r="A3477" s="5" t="s">
        <v>2427</v>
      </c>
      <c r="B3477" s="5"/>
      <c r="C3477" s="47">
        <v>17.494</v>
      </c>
      <c r="I3477" s="47"/>
    </row>
    <row r="3478" spans="1:9">
      <c r="A3478" s="5" t="s">
        <v>2799</v>
      </c>
      <c r="B3478" s="5"/>
      <c r="C3478" s="47">
        <v>17.494</v>
      </c>
      <c r="I3478" s="47"/>
    </row>
    <row r="3479" spans="1:9">
      <c r="A3479" s="5" t="s">
        <v>2501</v>
      </c>
      <c r="B3479" s="5"/>
      <c r="C3479" s="47">
        <v>17.494</v>
      </c>
      <c r="I3479" s="47"/>
    </row>
    <row r="3480" spans="1:9">
      <c r="A3480" s="5" t="s">
        <v>2514</v>
      </c>
      <c r="B3480" s="5"/>
      <c r="C3480" s="47">
        <v>10</v>
      </c>
      <c r="I3480" s="47"/>
    </row>
    <row r="3481" spans="1:9">
      <c r="A3481" s="5" t="s">
        <v>2800</v>
      </c>
      <c r="B3481" s="5"/>
      <c r="C3481" s="47">
        <v>17.494</v>
      </c>
      <c r="I3481" s="47"/>
    </row>
    <row r="3482" spans="1:9">
      <c r="A3482" s="5" t="s">
        <v>2801</v>
      </c>
      <c r="B3482" s="5"/>
      <c r="C3482" s="47">
        <v>83.296800000000005</v>
      </c>
      <c r="I3482" s="47"/>
    </row>
    <row r="3483" spans="1:9">
      <c r="A3483" s="5" t="s">
        <v>2802</v>
      </c>
      <c r="B3483" s="5"/>
      <c r="C3483" s="47">
        <v>218.82175000000001</v>
      </c>
      <c r="I3483" s="47"/>
    </row>
    <row r="3484" spans="1:9">
      <c r="A3484" s="5" t="s">
        <v>2803</v>
      </c>
      <c r="B3484" s="5"/>
      <c r="C3484" s="47">
        <v>51.308100000000003</v>
      </c>
      <c r="I3484" s="47"/>
    </row>
    <row r="3485" spans="1:9">
      <c r="A3485" s="5" t="s">
        <v>2804</v>
      </c>
      <c r="B3485" s="5"/>
      <c r="C3485" s="47">
        <v>50</v>
      </c>
      <c r="I3485" s="47"/>
    </row>
    <row r="3486" spans="1:9">
      <c r="A3486" s="5" t="s">
        <v>2805</v>
      </c>
      <c r="B3486" s="5"/>
      <c r="C3486" s="47">
        <v>79.758050000000011</v>
      </c>
      <c r="I3486" s="47"/>
    </row>
    <row r="3487" spans="1:9">
      <c r="A3487" s="5" t="s">
        <v>356</v>
      </c>
      <c r="B3487" s="5"/>
      <c r="C3487" s="47">
        <v>24.513000000000002</v>
      </c>
      <c r="I3487" s="47"/>
    </row>
    <row r="3488" spans="1:9">
      <c r="A3488" s="5" t="s">
        <v>357</v>
      </c>
      <c r="B3488" s="5"/>
      <c r="C3488" s="47">
        <v>10</v>
      </c>
      <c r="I3488" s="47"/>
    </row>
    <row r="3489" spans="1:9">
      <c r="A3489" s="5" t="s">
        <v>2566</v>
      </c>
      <c r="B3489" s="5"/>
      <c r="C3489" s="47">
        <v>24.513000000000002</v>
      </c>
      <c r="I3489" s="47"/>
    </row>
    <row r="3490" spans="1:9">
      <c r="A3490" s="5" t="s">
        <v>358</v>
      </c>
      <c r="B3490" s="5"/>
      <c r="C3490" s="47">
        <v>10</v>
      </c>
      <c r="I3490" s="47"/>
    </row>
    <row r="3491" spans="1:9">
      <c r="A3491" s="5" t="s">
        <v>359</v>
      </c>
      <c r="B3491" s="5"/>
      <c r="C3491" s="47">
        <v>24.513000000000002</v>
      </c>
      <c r="I3491" s="47"/>
    </row>
    <row r="3492" spans="1:9">
      <c r="A3492" s="5" t="s">
        <v>2680</v>
      </c>
      <c r="B3492" s="5"/>
      <c r="C3492" s="47">
        <v>13</v>
      </c>
      <c r="I3492" s="47"/>
    </row>
    <row r="3493" spans="1:9">
      <c r="A3493" s="5" t="s">
        <v>2806</v>
      </c>
      <c r="B3493" s="5"/>
      <c r="C3493" s="47">
        <v>17.494</v>
      </c>
      <c r="I3493" s="47"/>
    </row>
    <row r="3494" spans="1:9">
      <c r="A3494" s="5" t="s">
        <v>364</v>
      </c>
      <c r="B3494" s="5"/>
      <c r="C3494" s="47">
        <v>24.513000000000002</v>
      </c>
      <c r="I3494" s="47"/>
    </row>
    <row r="3495" spans="1:9">
      <c r="A3495" s="5" t="s">
        <v>2807</v>
      </c>
      <c r="B3495" s="5"/>
      <c r="C3495" s="47">
        <v>17.494</v>
      </c>
      <c r="I3495" s="47"/>
    </row>
    <row r="3496" spans="1:9">
      <c r="A3496" s="5" t="s">
        <v>2660</v>
      </c>
      <c r="B3496" s="5"/>
      <c r="C3496" s="47">
        <v>13</v>
      </c>
      <c r="I3496" s="47"/>
    </row>
    <row r="3497" spans="1:9">
      <c r="A3497" s="5" t="s">
        <v>2663</v>
      </c>
      <c r="B3497" s="5"/>
      <c r="C3497" s="50"/>
      <c r="I3497" s="47"/>
    </row>
    <row r="3498" spans="1:9" ht="22.5">
      <c r="A3498" s="83" t="s">
        <v>2808</v>
      </c>
      <c r="B3498" s="83" t="s">
        <v>269</v>
      </c>
      <c r="C3498" s="85">
        <f>SUM(C3500)</f>
        <v>2230</v>
      </c>
      <c r="I3498" s="47"/>
    </row>
    <row r="3499" spans="1:9">
      <c r="A3499" s="5"/>
      <c r="B3499" s="5"/>
      <c r="C3499" s="50"/>
      <c r="I3499" s="47"/>
    </row>
    <row r="3500" spans="1:9">
      <c r="A3500" s="5" t="s">
        <v>2809</v>
      </c>
      <c r="B3500" s="5"/>
      <c r="C3500" s="47">
        <v>2230</v>
      </c>
      <c r="I3500" s="47"/>
    </row>
    <row r="3501" spans="1:9">
      <c r="A3501" s="5" t="s">
        <v>2663</v>
      </c>
      <c r="B3501" s="5"/>
      <c r="C3501" s="50"/>
      <c r="I3501" s="47"/>
    </row>
    <row r="3502" spans="1:9" ht="22.5">
      <c r="A3502" s="83" t="s">
        <v>2810</v>
      </c>
      <c r="B3502" s="83" t="s">
        <v>269</v>
      </c>
      <c r="C3502" s="85">
        <f>SUM(C3504)</f>
        <v>2900</v>
      </c>
      <c r="I3502" s="47"/>
    </row>
    <row r="3503" spans="1:9">
      <c r="A3503" s="5"/>
      <c r="B3503" s="5"/>
      <c r="C3503" s="50"/>
      <c r="I3503" s="47"/>
    </row>
    <row r="3504" spans="1:9">
      <c r="A3504" s="5" t="s">
        <v>2810</v>
      </c>
      <c r="B3504" s="5"/>
      <c r="C3504" s="47">
        <v>2900</v>
      </c>
      <c r="I3504" s="47"/>
    </row>
    <row r="3505" spans="1:9">
      <c r="A3505" s="5" t="s">
        <v>2663</v>
      </c>
      <c r="B3505" s="5"/>
      <c r="C3505" s="50"/>
      <c r="I3505" s="47"/>
    </row>
    <row r="3506" spans="1:9" ht="22.5">
      <c r="A3506" s="83" t="s">
        <v>2811</v>
      </c>
      <c r="B3506" s="83" t="s">
        <v>269</v>
      </c>
      <c r="C3506" s="85">
        <f>SUM(C3508)</f>
        <v>14412</v>
      </c>
      <c r="I3506" s="47"/>
    </row>
    <row r="3507" spans="1:9">
      <c r="A3507" s="5"/>
      <c r="B3507" s="5"/>
      <c r="C3507" s="50"/>
      <c r="I3507" s="47"/>
    </row>
    <row r="3508" spans="1:9">
      <c r="A3508" s="5" t="s">
        <v>2811</v>
      </c>
      <c r="B3508" s="5"/>
      <c r="C3508" s="47">
        <v>14412</v>
      </c>
      <c r="I3508" s="47"/>
    </row>
    <row r="3509" spans="1:9">
      <c r="A3509" s="5" t="s">
        <v>2663</v>
      </c>
      <c r="B3509" s="5"/>
      <c r="C3509" s="50"/>
      <c r="I3509" s="47"/>
    </row>
    <row r="3510" spans="1:9" ht="22.5">
      <c r="A3510" s="83" t="s">
        <v>2812</v>
      </c>
      <c r="B3510" s="83" t="s">
        <v>269</v>
      </c>
      <c r="C3510" s="85">
        <f>SUM(C3512)</f>
        <v>6803.1514999999999</v>
      </c>
      <c r="I3510" s="47"/>
    </row>
    <row r="3511" spans="1:9">
      <c r="A3511" s="5"/>
      <c r="B3511" s="5"/>
      <c r="C3511" s="50"/>
      <c r="I3511" s="47"/>
    </row>
    <row r="3512" spans="1:9">
      <c r="A3512" s="5" t="s">
        <v>2813</v>
      </c>
      <c r="B3512" s="5"/>
      <c r="C3512" s="47">
        <v>6803.1514999999999</v>
      </c>
      <c r="I3512" s="47"/>
    </row>
    <row r="3513" spans="1:9">
      <c r="A3513" s="5" t="s">
        <v>2663</v>
      </c>
      <c r="B3513" s="5"/>
      <c r="C3513" s="50"/>
      <c r="I3513" s="47"/>
    </row>
    <row r="3514" spans="1:9" ht="22.5">
      <c r="A3514" s="83" t="s">
        <v>2814</v>
      </c>
      <c r="B3514" s="83" t="s">
        <v>269</v>
      </c>
      <c r="C3514" s="85">
        <f>SUM(C3516:C3548)</f>
        <v>1078.7280000000001</v>
      </c>
      <c r="I3514" s="47"/>
    </row>
    <row r="3515" spans="1:9">
      <c r="A3515" s="5"/>
      <c r="B3515" s="5"/>
      <c r="C3515" s="50"/>
      <c r="I3515" s="47"/>
    </row>
    <row r="3516" spans="1:9">
      <c r="A3516" s="5" t="s">
        <v>2815</v>
      </c>
      <c r="B3516" s="5"/>
      <c r="C3516" s="47">
        <v>100</v>
      </c>
      <c r="I3516" s="47"/>
    </row>
    <row r="3517" spans="1:9">
      <c r="A3517" s="5" t="s">
        <v>309</v>
      </c>
      <c r="B3517" s="5"/>
      <c r="C3517" s="47">
        <v>12</v>
      </c>
      <c r="I3517" s="47"/>
    </row>
    <row r="3518" spans="1:9">
      <c r="A3518" s="5" t="s">
        <v>2816</v>
      </c>
      <c r="B3518" s="5"/>
      <c r="C3518" s="47">
        <v>36</v>
      </c>
      <c r="I3518" s="47"/>
    </row>
    <row r="3519" spans="1:9">
      <c r="A3519" s="5" t="s">
        <v>2702</v>
      </c>
      <c r="B3519" s="5"/>
      <c r="C3519" s="47">
        <v>36</v>
      </c>
      <c r="I3519" s="47"/>
    </row>
    <row r="3520" spans="1:9">
      <c r="A3520" s="5" t="s">
        <v>2817</v>
      </c>
      <c r="B3520" s="5"/>
      <c r="C3520" s="47">
        <v>252</v>
      </c>
      <c r="I3520" s="47"/>
    </row>
    <row r="3521" spans="1:9">
      <c r="A3521" s="5" t="s">
        <v>329</v>
      </c>
      <c r="B3521" s="5"/>
      <c r="C3521" s="47">
        <v>12</v>
      </c>
      <c r="I3521" s="47"/>
    </row>
    <row r="3522" spans="1:9">
      <c r="A3522" s="5" t="s">
        <v>2818</v>
      </c>
      <c r="B3522" s="5"/>
      <c r="C3522" s="47">
        <v>36</v>
      </c>
      <c r="I3522" s="47"/>
    </row>
    <row r="3523" spans="1:9">
      <c r="A3523" s="5" t="s">
        <v>2819</v>
      </c>
      <c r="B3523" s="5"/>
      <c r="C3523" s="47">
        <v>6.7279999999999998</v>
      </c>
      <c r="I3523" s="47"/>
    </row>
    <row r="3524" spans="1:9">
      <c r="A3524" s="5" t="s">
        <v>2820</v>
      </c>
      <c r="B3524" s="5"/>
      <c r="C3524" s="47">
        <v>36</v>
      </c>
      <c r="I3524" s="47"/>
    </row>
    <row r="3525" spans="1:9">
      <c r="A3525" s="5" t="s">
        <v>347</v>
      </c>
      <c r="B3525" s="5"/>
      <c r="C3525" s="47">
        <v>36</v>
      </c>
      <c r="I3525" s="47"/>
    </row>
    <row r="3526" spans="1:9">
      <c r="A3526" s="5" t="s">
        <v>2705</v>
      </c>
      <c r="B3526" s="5"/>
      <c r="C3526" s="47">
        <v>12</v>
      </c>
      <c r="I3526" s="47"/>
    </row>
    <row r="3527" spans="1:9">
      <c r="A3527" s="5" t="s">
        <v>2821</v>
      </c>
      <c r="B3527" s="5"/>
      <c r="C3527" s="47">
        <v>36</v>
      </c>
      <c r="I3527" s="47"/>
    </row>
    <row r="3528" spans="1:9">
      <c r="A3528" s="5" t="s">
        <v>2822</v>
      </c>
      <c r="B3528" s="5"/>
      <c r="C3528" s="47">
        <v>12</v>
      </c>
      <c r="I3528" s="47"/>
    </row>
    <row r="3529" spans="1:9">
      <c r="A3529" s="5" t="s">
        <v>2823</v>
      </c>
      <c r="B3529" s="5"/>
      <c r="C3529" s="47">
        <v>12</v>
      </c>
      <c r="I3529" s="47"/>
    </row>
    <row r="3530" spans="1:9">
      <c r="A3530" s="5" t="s">
        <v>2824</v>
      </c>
      <c r="B3530" s="5"/>
      <c r="C3530" s="47">
        <v>12</v>
      </c>
      <c r="I3530" s="47"/>
    </row>
    <row r="3531" spans="1:9">
      <c r="A3531" s="5" t="s">
        <v>2825</v>
      </c>
      <c r="B3531" s="5"/>
      <c r="C3531" s="47">
        <v>36</v>
      </c>
      <c r="I3531" s="47"/>
    </row>
    <row r="3532" spans="1:9">
      <c r="A3532" s="5" t="s">
        <v>2826</v>
      </c>
      <c r="B3532" s="5"/>
      <c r="C3532" s="47">
        <v>36</v>
      </c>
      <c r="I3532" s="47"/>
    </row>
    <row r="3533" spans="1:9">
      <c r="A3533" s="5" t="s">
        <v>2827</v>
      </c>
      <c r="B3533" s="5"/>
      <c r="C3533" s="47">
        <v>36</v>
      </c>
      <c r="I3533" s="47"/>
    </row>
    <row r="3534" spans="1:9">
      <c r="A3534" s="5" t="s">
        <v>2828</v>
      </c>
      <c r="B3534" s="5"/>
      <c r="C3534" s="47">
        <v>36</v>
      </c>
      <c r="I3534" s="47"/>
    </row>
    <row r="3535" spans="1:9">
      <c r="A3535" s="5" t="s">
        <v>2829</v>
      </c>
      <c r="B3535" s="5"/>
      <c r="C3535" s="47">
        <v>36</v>
      </c>
      <c r="I3535" s="47"/>
    </row>
    <row r="3536" spans="1:9">
      <c r="A3536" s="5" t="s">
        <v>2830</v>
      </c>
      <c r="B3536" s="5"/>
      <c r="C3536" s="47">
        <v>12</v>
      </c>
      <c r="I3536" s="47"/>
    </row>
    <row r="3537" spans="1:9">
      <c r="A3537" s="5" t="s">
        <v>2831</v>
      </c>
      <c r="B3537" s="5"/>
      <c r="C3537" s="47">
        <v>12</v>
      </c>
      <c r="I3537" s="47"/>
    </row>
    <row r="3538" spans="1:9">
      <c r="A3538" s="5" t="s">
        <v>2832</v>
      </c>
      <c r="B3538" s="5"/>
      <c r="C3538" s="47">
        <v>12</v>
      </c>
      <c r="I3538" s="47"/>
    </row>
    <row r="3539" spans="1:9">
      <c r="A3539" s="5" t="s">
        <v>2833</v>
      </c>
      <c r="B3539" s="5"/>
      <c r="C3539" s="47">
        <v>12</v>
      </c>
      <c r="I3539" s="47"/>
    </row>
    <row r="3540" spans="1:9">
      <c r="A3540" s="5" t="s">
        <v>2834</v>
      </c>
      <c r="B3540" s="5"/>
      <c r="C3540" s="47">
        <v>36</v>
      </c>
      <c r="I3540" s="47"/>
    </row>
    <row r="3541" spans="1:9">
      <c r="A3541" s="5" t="s">
        <v>2835</v>
      </c>
      <c r="B3541" s="5"/>
      <c r="C3541" s="47">
        <v>12</v>
      </c>
      <c r="I3541" s="47"/>
    </row>
    <row r="3542" spans="1:9">
      <c r="A3542" s="5" t="s">
        <v>2836</v>
      </c>
      <c r="B3542" s="5"/>
      <c r="C3542" s="47">
        <v>12</v>
      </c>
      <c r="I3542" s="47"/>
    </row>
    <row r="3543" spans="1:9">
      <c r="A3543" s="5" t="s">
        <v>2837</v>
      </c>
      <c r="B3543" s="5"/>
      <c r="C3543" s="47">
        <v>12</v>
      </c>
      <c r="I3543" s="47"/>
    </row>
    <row r="3544" spans="1:9">
      <c r="A3544" s="5" t="s">
        <v>2838</v>
      </c>
      <c r="B3544" s="5"/>
      <c r="C3544" s="47">
        <v>12</v>
      </c>
      <c r="I3544" s="47"/>
    </row>
    <row r="3545" spans="1:9">
      <c r="A3545" s="5" t="s">
        <v>2839</v>
      </c>
      <c r="B3545" s="5"/>
      <c r="C3545" s="47">
        <v>12</v>
      </c>
      <c r="I3545" s="47"/>
    </row>
    <row r="3546" spans="1:9">
      <c r="A3546" s="5" t="s">
        <v>2840</v>
      </c>
      <c r="B3546" s="5"/>
      <c r="C3546" s="47">
        <v>36</v>
      </c>
      <c r="I3546" s="47"/>
    </row>
    <row r="3547" spans="1:9">
      <c r="A3547" s="5" t="s">
        <v>2841</v>
      </c>
      <c r="B3547" s="5"/>
      <c r="C3547" s="47">
        <v>36</v>
      </c>
      <c r="I3547" s="47"/>
    </row>
    <row r="3548" spans="1:9">
      <c r="A3548" s="5" t="s">
        <v>2842</v>
      </c>
      <c r="B3548" s="5"/>
      <c r="C3548" s="47">
        <v>36</v>
      </c>
      <c r="I3548" s="47"/>
    </row>
    <row r="3549" spans="1:9">
      <c r="A3549" s="5" t="s">
        <v>2663</v>
      </c>
      <c r="B3549" s="5"/>
      <c r="C3549" s="50"/>
      <c r="I3549" s="47"/>
    </row>
    <row r="3550" spans="1:9" ht="22.5">
      <c r="A3550" s="83" t="s">
        <v>2843</v>
      </c>
      <c r="B3550" s="83" t="s">
        <v>269</v>
      </c>
      <c r="C3550" s="85">
        <f>SUM(C3552:C3562)</f>
        <v>5356.3453999999992</v>
      </c>
      <c r="I3550" s="47"/>
    </row>
    <row r="3551" spans="1:9">
      <c r="A3551" s="5"/>
      <c r="B3551" s="5"/>
      <c r="C3551" s="50"/>
      <c r="I3551" s="47"/>
    </row>
    <row r="3552" spans="1:9">
      <c r="A3552" s="5" t="s">
        <v>2698</v>
      </c>
      <c r="B3552" s="5"/>
      <c r="C3552" s="47">
        <v>300</v>
      </c>
      <c r="I3552" s="47"/>
    </row>
    <row r="3553" spans="1:9">
      <c r="A3553" s="5" t="s">
        <v>2844</v>
      </c>
      <c r="B3553" s="5"/>
      <c r="C3553" s="47">
        <v>453.3</v>
      </c>
      <c r="I3553" s="47"/>
    </row>
    <row r="3554" spans="1:9">
      <c r="A3554" s="5" t="s">
        <v>2673</v>
      </c>
      <c r="B3554" s="5"/>
      <c r="C3554" s="47">
        <v>90.318399999999997</v>
      </c>
      <c r="I3554" s="47"/>
    </row>
    <row r="3555" spans="1:9">
      <c r="A3555" s="5" t="s">
        <v>2822</v>
      </c>
      <c r="B3555" s="5"/>
      <c r="C3555" s="47">
        <v>479.06700000000001</v>
      </c>
      <c r="I3555" s="47"/>
    </row>
    <row r="3556" spans="1:9">
      <c r="A3556" s="5" t="s">
        <v>2845</v>
      </c>
      <c r="B3556" s="5"/>
      <c r="C3556" s="47">
        <v>429.6</v>
      </c>
      <c r="I3556" s="47"/>
    </row>
    <row r="3557" spans="1:9">
      <c r="A3557" s="5" t="s">
        <v>2846</v>
      </c>
      <c r="B3557" s="5"/>
      <c r="C3557" s="47">
        <v>694</v>
      </c>
      <c r="I3557" s="47"/>
    </row>
    <row r="3558" spans="1:9">
      <c r="A3558" s="5" t="s">
        <v>2847</v>
      </c>
      <c r="B3558" s="5"/>
      <c r="C3558" s="47">
        <v>327.45800000000003</v>
      </c>
      <c r="I3558" s="47"/>
    </row>
    <row r="3559" spans="1:9">
      <c r="A3559" s="5" t="s">
        <v>2848</v>
      </c>
      <c r="B3559" s="5"/>
      <c r="C3559" s="47">
        <v>743</v>
      </c>
      <c r="I3559" s="47"/>
    </row>
    <row r="3560" spans="1:9">
      <c r="A3560" s="5" t="s">
        <v>2719</v>
      </c>
      <c r="B3560" s="5"/>
      <c r="C3560" s="47">
        <v>434.54</v>
      </c>
      <c r="I3560" s="47"/>
    </row>
    <row r="3561" spans="1:9">
      <c r="A3561" s="5" t="s">
        <v>2849</v>
      </c>
      <c r="B3561" s="5"/>
      <c r="C3561" s="47">
        <v>365.983</v>
      </c>
      <c r="I3561" s="47"/>
    </row>
    <row r="3562" spans="1:9">
      <c r="A3562" s="5" t="s">
        <v>2850</v>
      </c>
      <c r="B3562" s="5"/>
      <c r="C3562" s="47">
        <v>1039.079</v>
      </c>
      <c r="I3562" s="47"/>
    </row>
    <row r="3563" spans="1:9">
      <c r="A3563" s="5" t="s">
        <v>2663</v>
      </c>
      <c r="B3563" s="5"/>
      <c r="C3563" s="50"/>
      <c r="I3563" s="47"/>
    </row>
    <row r="3564" spans="1:9" ht="22.5">
      <c r="A3564" s="83" t="s">
        <v>216</v>
      </c>
      <c r="B3564" s="83" t="s">
        <v>269</v>
      </c>
      <c r="C3564" s="85">
        <f>SUM(C3566:C3597)</f>
        <v>12985.535989999998</v>
      </c>
      <c r="I3564" s="47"/>
    </row>
    <row r="3565" spans="1:9">
      <c r="A3565" s="5"/>
      <c r="B3565" s="5"/>
      <c r="C3565" s="50"/>
    </row>
    <row r="3566" spans="1:9">
      <c r="A3566" s="5" t="s">
        <v>2665</v>
      </c>
      <c r="B3566" s="5"/>
      <c r="C3566" s="47">
        <v>21.36</v>
      </c>
    </row>
    <row r="3567" spans="1:9">
      <c r="A3567" s="5" t="s">
        <v>2851</v>
      </c>
      <c r="B3567" s="5"/>
      <c r="C3567" s="47">
        <v>59.578000000000003</v>
      </c>
    </row>
    <row r="3568" spans="1:9">
      <c r="A3568" s="5" t="s">
        <v>984</v>
      </c>
      <c r="B3568" s="5"/>
      <c r="C3568" s="47">
        <v>217.875</v>
      </c>
    </row>
    <row r="3569" spans="1:3">
      <c r="A3569" s="5" t="s">
        <v>2852</v>
      </c>
      <c r="B3569" s="5"/>
      <c r="C3569" s="47">
        <v>132.98239999999998</v>
      </c>
    </row>
    <row r="3570" spans="1:3">
      <c r="A3570" s="5" t="s">
        <v>1074</v>
      </c>
      <c r="B3570" s="5"/>
      <c r="C3570" s="47">
        <v>150</v>
      </c>
    </row>
    <row r="3571" spans="1:3">
      <c r="A3571" s="5" t="s">
        <v>1336</v>
      </c>
      <c r="B3571" s="5"/>
      <c r="C3571" s="47">
        <v>150</v>
      </c>
    </row>
    <row r="3572" spans="1:3">
      <c r="A3572" s="5" t="s">
        <v>2853</v>
      </c>
      <c r="B3572" s="5"/>
      <c r="C3572" s="47">
        <v>510.5</v>
      </c>
    </row>
    <row r="3573" spans="1:3">
      <c r="A3573" s="5" t="s">
        <v>2854</v>
      </c>
      <c r="B3573" s="5"/>
      <c r="C3573" s="47">
        <v>208.52500000000001</v>
      </c>
    </row>
    <row r="3574" spans="1:3">
      <c r="A3574" s="5" t="s">
        <v>234</v>
      </c>
      <c r="B3574" s="5"/>
      <c r="C3574" s="47">
        <v>150</v>
      </c>
    </row>
    <row r="3575" spans="1:3">
      <c r="A3575" s="5" t="s">
        <v>1452</v>
      </c>
      <c r="B3575" s="5"/>
      <c r="C3575" s="47">
        <v>148.96799999999999</v>
      </c>
    </row>
    <row r="3576" spans="1:3">
      <c r="A3576" s="5" t="s">
        <v>2855</v>
      </c>
      <c r="B3576" s="5"/>
      <c r="C3576" s="47">
        <v>35.42</v>
      </c>
    </row>
    <row r="3577" spans="1:3">
      <c r="A3577" s="5" t="s">
        <v>1461</v>
      </c>
      <c r="B3577" s="5"/>
      <c r="C3577" s="47">
        <v>150</v>
      </c>
    </row>
    <row r="3578" spans="1:3">
      <c r="A3578" s="5" t="s">
        <v>2856</v>
      </c>
      <c r="B3578" s="5"/>
      <c r="C3578" s="47">
        <v>36.6</v>
      </c>
    </row>
    <row r="3579" spans="1:3">
      <c r="A3579" s="5" t="s">
        <v>2857</v>
      </c>
      <c r="B3579" s="5"/>
      <c r="C3579" s="47">
        <v>20</v>
      </c>
    </row>
    <row r="3580" spans="1:3">
      <c r="A3580" s="5" t="s">
        <v>2858</v>
      </c>
      <c r="B3580" s="5"/>
      <c r="C3580" s="47">
        <v>230</v>
      </c>
    </row>
    <row r="3581" spans="1:3">
      <c r="A3581" s="5" t="s">
        <v>2810</v>
      </c>
      <c r="B3581" s="5"/>
      <c r="C3581" s="47">
        <v>300</v>
      </c>
    </row>
    <row r="3582" spans="1:3">
      <c r="A3582" s="5" t="s">
        <v>2859</v>
      </c>
      <c r="B3582" s="5"/>
      <c r="C3582" s="47">
        <v>2275.3486899999998</v>
      </c>
    </row>
    <row r="3583" spans="1:3">
      <c r="A3583" s="5" t="s">
        <v>53</v>
      </c>
      <c r="B3583" s="5"/>
      <c r="C3583" s="47">
        <v>276.28000000000003</v>
      </c>
    </row>
    <row r="3584" spans="1:3">
      <c r="A3584" s="5" t="s">
        <v>329</v>
      </c>
      <c r="B3584" s="5"/>
      <c r="C3584" s="47">
        <v>41</v>
      </c>
    </row>
    <row r="3585" spans="1:10">
      <c r="A3585" s="5" t="s">
        <v>2819</v>
      </c>
      <c r="B3585" s="5"/>
      <c r="C3585" s="47">
        <v>192.03100000000001</v>
      </c>
    </row>
    <row r="3586" spans="1:10">
      <c r="A3586" s="5" t="s">
        <v>2706</v>
      </c>
      <c r="B3586" s="5"/>
      <c r="C3586" s="47">
        <v>95.261250000000004</v>
      </c>
    </row>
    <row r="3587" spans="1:10">
      <c r="A3587" s="5" t="s">
        <v>2860</v>
      </c>
      <c r="B3587" s="5"/>
      <c r="C3587" s="47">
        <v>137.5</v>
      </c>
    </row>
    <row r="3588" spans="1:10">
      <c r="A3588" s="5" t="s">
        <v>2861</v>
      </c>
      <c r="B3588" s="5"/>
      <c r="C3588" s="47">
        <v>101.643</v>
      </c>
    </row>
    <row r="3589" spans="1:10">
      <c r="A3589" s="5" t="s">
        <v>241</v>
      </c>
      <c r="B3589" s="5"/>
      <c r="C3589" s="47">
        <v>142.9</v>
      </c>
    </row>
    <row r="3590" spans="1:10">
      <c r="A3590" s="5" t="s">
        <v>2862</v>
      </c>
      <c r="B3590" s="5"/>
      <c r="C3590" s="47">
        <v>150</v>
      </c>
    </row>
    <row r="3591" spans="1:10">
      <c r="A3591" s="5" t="s">
        <v>147</v>
      </c>
      <c r="B3591" s="5"/>
      <c r="C3591" s="47">
        <v>124.71900000000001</v>
      </c>
    </row>
    <row r="3592" spans="1:10">
      <c r="A3592" s="5" t="s">
        <v>2863</v>
      </c>
      <c r="B3592" s="5"/>
      <c r="C3592" s="47">
        <v>170.88607999999999</v>
      </c>
    </row>
    <row r="3593" spans="1:10">
      <c r="A3593" s="5" t="s">
        <v>2864</v>
      </c>
      <c r="B3593" s="5"/>
      <c r="C3593" s="47">
        <v>61.40757</v>
      </c>
    </row>
    <row r="3594" spans="1:10">
      <c r="A3594" s="5" t="s">
        <v>223</v>
      </c>
      <c r="B3594" s="5"/>
      <c r="C3594" s="47">
        <v>6269.8829999999998</v>
      </c>
    </row>
    <row r="3595" spans="1:10">
      <c r="A3595" s="5" t="s">
        <v>2865</v>
      </c>
      <c r="B3595" s="5"/>
      <c r="C3595" s="47">
        <v>100</v>
      </c>
    </row>
    <row r="3596" spans="1:10">
      <c r="A3596" s="5" t="s">
        <v>2866</v>
      </c>
      <c r="B3596" s="5"/>
      <c r="C3596" s="47">
        <v>224.86799999999999</v>
      </c>
    </row>
    <row r="3597" spans="1:10">
      <c r="A3597" s="5" t="s">
        <v>2867</v>
      </c>
      <c r="B3597" s="5"/>
      <c r="C3597" s="47">
        <v>100</v>
      </c>
    </row>
    <row r="3598" spans="1:10">
      <c r="A3598" s="5"/>
      <c r="B3598" s="5"/>
      <c r="C3598" s="47"/>
    </row>
    <row r="3599" spans="1:10">
      <c r="A3599" s="64" t="s">
        <v>3178</v>
      </c>
      <c r="B3599" s="55"/>
      <c r="C3599" s="86"/>
    </row>
    <row r="3600" spans="1:10">
      <c r="A3600" s="22"/>
      <c r="B3600" s="11"/>
      <c r="C3600" s="23"/>
      <c r="J3600" s="47"/>
    </row>
    <row r="3601" spans="1:10" ht="22.5">
      <c r="A3601" s="87" t="s">
        <v>2868</v>
      </c>
      <c r="B3601" s="1" t="s">
        <v>2869</v>
      </c>
      <c r="C3601" s="88">
        <f>SUM(C3603:C3687)</f>
        <v>57277.979860000007</v>
      </c>
      <c r="J3601" s="47"/>
    </row>
    <row r="3602" spans="1:10">
      <c r="A3602" s="22"/>
      <c r="B3602" s="11"/>
      <c r="C3602" s="23"/>
    </row>
    <row r="3603" spans="1:10">
      <c r="A3603" s="13" t="s">
        <v>2870</v>
      </c>
      <c r="B3603" s="11"/>
      <c r="C3603" s="21">
        <v>26.1252</v>
      </c>
    </row>
    <row r="3604" spans="1:10">
      <c r="A3604" s="13" t="s">
        <v>2871</v>
      </c>
      <c r="B3604" s="11"/>
      <c r="C3604" s="21">
        <v>50.462499999999999</v>
      </c>
    </row>
    <row r="3605" spans="1:10">
      <c r="A3605" s="13" t="s">
        <v>2872</v>
      </c>
      <c r="B3605" s="11"/>
      <c r="C3605" s="21">
        <v>212.274</v>
      </c>
    </row>
    <row r="3606" spans="1:10">
      <c r="A3606" s="13" t="s">
        <v>2873</v>
      </c>
      <c r="B3606" s="11"/>
      <c r="C3606" s="21">
        <v>543.21500000000003</v>
      </c>
    </row>
    <row r="3607" spans="1:10">
      <c r="A3607" s="13" t="s">
        <v>2874</v>
      </c>
      <c r="B3607" s="11"/>
      <c r="C3607" s="21">
        <v>31.66667</v>
      </c>
    </row>
    <row r="3608" spans="1:10">
      <c r="A3608" s="13" t="s">
        <v>2875</v>
      </c>
      <c r="B3608" s="11"/>
      <c r="C3608" s="21">
        <v>2000</v>
      </c>
    </row>
    <row r="3609" spans="1:10">
      <c r="A3609" s="13" t="s">
        <v>2876</v>
      </c>
      <c r="B3609" s="11"/>
      <c r="C3609" s="21">
        <v>125</v>
      </c>
    </row>
    <row r="3610" spans="1:10">
      <c r="A3610" s="13" t="s">
        <v>2877</v>
      </c>
      <c r="B3610" s="11"/>
      <c r="C3610" s="33">
        <v>100</v>
      </c>
    </row>
    <row r="3611" spans="1:10">
      <c r="A3611" s="13" t="s">
        <v>2878</v>
      </c>
      <c r="B3611" s="11"/>
      <c r="C3611" s="21">
        <v>199.89</v>
      </c>
    </row>
    <row r="3612" spans="1:10">
      <c r="A3612" s="13" t="s">
        <v>2879</v>
      </c>
      <c r="B3612" s="11"/>
      <c r="C3612" s="33">
        <v>298.67</v>
      </c>
    </row>
    <row r="3613" spans="1:10">
      <c r="A3613" s="13" t="s">
        <v>2880</v>
      </c>
      <c r="B3613" s="11"/>
      <c r="C3613" s="21">
        <v>687</v>
      </c>
    </row>
    <row r="3614" spans="1:10">
      <c r="A3614" s="13" t="s">
        <v>2881</v>
      </c>
      <c r="B3614" s="11"/>
      <c r="C3614" s="21">
        <v>5.3239999999999998</v>
      </c>
    </row>
    <row r="3615" spans="1:10">
      <c r="A3615" s="13" t="s">
        <v>2882</v>
      </c>
      <c r="B3615" s="11"/>
      <c r="C3615" s="33">
        <v>124.16</v>
      </c>
    </row>
    <row r="3616" spans="1:10">
      <c r="A3616" s="13" t="s">
        <v>2883</v>
      </c>
      <c r="B3616" s="11"/>
      <c r="C3616" s="21">
        <f>106.137+149</f>
        <v>255.137</v>
      </c>
    </row>
    <row r="3617" spans="1:3">
      <c r="A3617" s="13" t="s">
        <v>2884</v>
      </c>
      <c r="B3617" s="11"/>
      <c r="C3617" s="21">
        <v>95.2</v>
      </c>
    </row>
    <row r="3618" spans="1:3">
      <c r="A3618" s="13" t="s">
        <v>2885</v>
      </c>
      <c r="B3618" s="11"/>
      <c r="C3618" s="33">
        <v>38.875</v>
      </c>
    </row>
    <row r="3619" spans="1:3">
      <c r="A3619" s="13" t="s">
        <v>2886</v>
      </c>
      <c r="B3619" s="11"/>
      <c r="C3619" s="21">
        <v>6.3333300000000001</v>
      </c>
    </row>
    <row r="3620" spans="1:3">
      <c r="A3620" s="13" t="s">
        <v>2887</v>
      </c>
      <c r="B3620" s="11"/>
      <c r="C3620" s="21">
        <v>50</v>
      </c>
    </row>
    <row r="3621" spans="1:3">
      <c r="A3621" s="13" t="s">
        <v>2888</v>
      </c>
      <c r="B3621" s="11"/>
      <c r="C3621" s="33">
        <v>9.48</v>
      </c>
    </row>
    <row r="3622" spans="1:3">
      <c r="A3622" s="13" t="s">
        <v>2889</v>
      </c>
      <c r="B3622" s="11"/>
      <c r="C3622" s="33">
        <v>20</v>
      </c>
    </row>
    <row r="3623" spans="1:3">
      <c r="A3623" s="13" t="s">
        <v>2890</v>
      </c>
      <c r="B3623" s="11"/>
      <c r="C3623" s="33">
        <v>75</v>
      </c>
    </row>
    <row r="3624" spans="1:3">
      <c r="A3624" s="13" t="s">
        <v>2891</v>
      </c>
      <c r="B3624" s="11"/>
      <c r="C3624" s="33">
        <v>363</v>
      </c>
    </row>
    <row r="3625" spans="1:3">
      <c r="A3625" s="13" t="s">
        <v>2892</v>
      </c>
      <c r="B3625" s="11"/>
      <c r="C3625" s="33">
        <v>75</v>
      </c>
    </row>
    <row r="3626" spans="1:3">
      <c r="A3626" s="13" t="s">
        <v>2893</v>
      </c>
      <c r="B3626" s="11"/>
      <c r="C3626" s="33">
        <v>2000</v>
      </c>
    </row>
    <row r="3627" spans="1:3">
      <c r="A3627" s="13" t="s">
        <v>2894</v>
      </c>
      <c r="B3627" s="11"/>
      <c r="C3627" s="33">
        <v>350</v>
      </c>
    </row>
    <row r="3628" spans="1:3">
      <c r="A3628" s="13" t="s">
        <v>2895</v>
      </c>
      <c r="B3628" s="11"/>
      <c r="C3628" s="33">
        <v>1472.201</v>
      </c>
    </row>
    <row r="3629" spans="1:3">
      <c r="A3629" s="13" t="s">
        <v>2896</v>
      </c>
      <c r="B3629" s="11"/>
      <c r="C3629" s="33">
        <v>75</v>
      </c>
    </row>
    <row r="3630" spans="1:3">
      <c r="A3630" s="13" t="s">
        <v>2897</v>
      </c>
      <c r="B3630" s="11"/>
      <c r="C3630" s="33">
        <v>21</v>
      </c>
    </row>
    <row r="3631" spans="1:3">
      <c r="A3631" s="13" t="s">
        <v>2898</v>
      </c>
      <c r="B3631" s="11"/>
      <c r="C3631" s="33">
        <v>18</v>
      </c>
    </row>
    <row r="3632" spans="1:3">
      <c r="A3632" s="13" t="s">
        <v>2899</v>
      </c>
      <c r="B3632" s="11"/>
      <c r="C3632" s="33">
        <v>75</v>
      </c>
    </row>
    <row r="3633" spans="1:3">
      <c r="A3633" s="13" t="s">
        <v>2900</v>
      </c>
      <c r="B3633" s="11"/>
      <c r="C3633" s="33">
        <v>907</v>
      </c>
    </row>
    <row r="3634" spans="1:3">
      <c r="A3634" s="13" t="s">
        <v>2901</v>
      </c>
      <c r="B3634" s="11"/>
      <c r="C3634" s="33">
        <v>425</v>
      </c>
    </row>
    <row r="3635" spans="1:3">
      <c r="A3635" s="13" t="s">
        <v>2902</v>
      </c>
      <c r="B3635" s="11"/>
      <c r="C3635" s="21">
        <v>25</v>
      </c>
    </row>
    <row r="3636" spans="1:3">
      <c r="A3636" s="13" t="s">
        <v>2903</v>
      </c>
      <c r="B3636" s="11"/>
      <c r="C3636" s="21">
        <v>45</v>
      </c>
    </row>
    <row r="3637" spans="1:3">
      <c r="A3637" s="13" t="s">
        <v>2904</v>
      </c>
      <c r="B3637" s="11"/>
      <c r="C3637" s="21">
        <v>30</v>
      </c>
    </row>
    <row r="3638" spans="1:3">
      <c r="A3638" s="13" t="s">
        <v>2905</v>
      </c>
      <c r="B3638" s="11"/>
      <c r="C3638" s="21">
        <v>299</v>
      </c>
    </row>
    <row r="3639" spans="1:3">
      <c r="A3639" s="13" t="s">
        <v>2906</v>
      </c>
      <c r="B3639" s="11"/>
      <c r="C3639" s="21">
        <v>17963</v>
      </c>
    </row>
    <row r="3640" spans="1:3">
      <c r="A3640" s="13" t="s">
        <v>2907</v>
      </c>
      <c r="B3640" s="11"/>
      <c r="C3640" s="21">
        <v>2850</v>
      </c>
    </row>
    <row r="3641" spans="1:3">
      <c r="A3641" s="13" t="s">
        <v>37</v>
      </c>
      <c r="B3641" s="11"/>
      <c r="C3641" s="21">
        <v>2375</v>
      </c>
    </row>
    <row r="3642" spans="1:3">
      <c r="A3642" s="13" t="s">
        <v>2908</v>
      </c>
      <c r="B3642" s="11"/>
      <c r="C3642" s="33">
        <v>7.8</v>
      </c>
    </row>
    <row r="3643" spans="1:3">
      <c r="A3643" s="13" t="s">
        <v>2909</v>
      </c>
      <c r="B3643" s="11"/>
      <c r="C3643" s="33">
        <v>2.5</v>
      </c>
    </row>
    <row r="3644" spans="1:3">
      <c r="A3644" s="13" t="s">
        <v>2910</v>
      </c>
      <c r="B3644" s="11"/>
      <c r="C3644" s="33">
        <v>1622.6</v>
      </c>
    </row>
    <row r="3645" spans="1:3">
      <c r="A3645" s="13" t="s">
        <v>2911</v>
      </c>
      <c r="B3645" s="11"/>
      <c r="C3645" s="21">
        <v>1375</v>
      </c>
    </row>
    <row r="3646" spans="1:3">
      <c r="A3646" s="13" t="s">
        <v>2912</v>
      </c>
      <c r="B3646" s="11"/>
      <c r="C3646" s="21">
        <v>493</v>
      </c>
    </row>
    <row r="3647" spans="1:3">
      <c r="A3647" s="13" t="s">
        <v>2913</v>
      </c>
      <c r="B3647" s="11"/>
      <c r="C3647" s="21">
        <v>250</v>
      </c>
    </row>
    <row r="3648" spans="1:3">
      <c r="A3648" s="13" t="s">
        <v>2914</v>
      </c>
      <c r="B3648" s="11"/>
      <c r="C3648" s="21">
        <v>162</v>
      </c>
    </row>
    <row r="3649" spans="1:3">
      <c r="A3649" s="13" t="s">
        <v>2915</v>
      </c>
      <c r="B3649" s="11"/>
      <c r="C3649" s="21">
        <v>12</v>
      </c>
    </row>
    <row r="3650" spans="1:3">
      <c r="A3650" s="13" t="s">
        <v>2916</v>
      </c>
      <c r="B3650" s="11"/>
      <c r="C3650" s="33">
        <v>141.642</v>
      </c>
    </row>
    <row r="3651" spans="1:3">
      <c r="A3651" s="13" t="s">
        <v>2917</v>
      </c>
      <c r="B3651" s="11"/>
      <c r="C3651" s="21">
        <v>250</v>
      </c>
    </row>
    <row r="3652" spans="1:3">
      <c r="A3652" s="13" t="s">
        <v>2918</v>
      </c>
      <c r="B3652" s="11"/>
      <c r="C3652" s="21">
        <v>390</v>
      </c>
    </row>
    <row r="3653" spans="1:3">
      <c r="A3653" s="13" t="s">
        <v>2919</v>
      </c>
      <c r="B3653" s="11"/>
      <c r="C3653" s="21">
        <f>25+90</f>
        <v>115</v>
      </c>
    </row>
    <row r="3654" spans="1:3">
      <c r="A3654" s="13" t="s">
        <v>2920</v>
      </c>
      <c r="B3654" s="11"/>
      <c r="C3654" s="21">
        <v>665</v>
      </c>
    </row>
    <row r="3655" spans="1:3">
      <c r="A3655" s="13" t="s">
        <v>2921</v>
      </c>
      <c r="B3655" s="11"/>
      <c r="C3655" s="21">
        <v>95.450999999999993</v>
      </c>
    </row>
    <row r="3656" spans="1:3">
      <c r="A3656" s="13" t="s">
        <v>2891</v>
      </c>
      <c r="B3656" s="11"/>
      <c r="C3656" s="21">
        <v>9.4552399999999999</v>
      </c>
    </row>
    <row r="3657" spans="1:3">
      <c r="A3657" s="13" t="s">
        <v>2922</v>
      </c>
      <c r="B3657" s="11"/>
      <c r="C3657" s="21">
        <v>21.335000000000001</v>
      </c>
    </row>
    <row r="3658" spans="1:3">
      <c r="A3658" s="13" t="s">
        <v>2923</v>
      </c>
      <c r="B3658" s="11"/>
      <c r="C3658" s="21">
        <v>150</v>
      </c>
    </row>
    <row r="3659" spans="1:3">
      <c r="A3659" s="13" t="s">
        <v>2924</v>
      </c>
      <c r="B3659" s="11"/>
      <c r="C3659" s="33">
        <f>12.728+264</f>
        <v>276.72800000000001</v>
      </c>
    </row>
    <row r="3660" spans="1:3">
      <c r="A3660" s="13" t="s">
        <v>2925</v>
      </c>
      <c r="B3660" s="11"/>
      <c r="C3660" s="21">
        <v>95</v>
      </c>
    </row>
    <row r="3661" spans="1:3">
      <c r="A3661" s="13" t="s">
        <v>2926</v>
      </c>
      <c r="B3661" s="11"/>
      <c r="C3661" s="33">
        <v>1</v>
      </c>
    </row>
    <row r="3662" spans="1:3">
      <c r="A3662" s="13" t="s">
        <v>2927</v>
      </c>
      <c r="B3662" s="11"/>
      <c r="C3662" s="21">
        <v>0</v>
      </c>
    </row>
    <row r="3663" spans="1:3">
      <c r="A3663" s="13" t="s">
        <v>2928</v>
      </c>
      <c r="B3663" s="11"/>
      <c r="C3663" s="21">
        <v>60</v>
      </c>
    </row>
    <row r="3664" spans="1:3">
      <c r="A3664" s="13" t="s">
        <v>2929</v>
      </c>
      <c r="B3664" s="11"/>
      <c r="C3664" s="21">
        <v>5398</v>
      </c>
    </row>
    <row r="3665" spans="1:3">
      <c r="A3665" s="13" t="s">
        <v>2930</v>
      </c>
      <c r="B3665" s="11"/>
      <c r="C3665" s="33">
        <v>60</v>
      </c>
    </row>
    <row r="3666" spans="1:3">
      <c r="A3666" s="13" t="s">
        <v>2931</v>
      </c>
      <c r="B3666" s="11"/>
      <c r="C3666" s="33">
        <v>0.78791999999999995</v>
      </c>
    </row>
    <row r="3667" spans="1:3">
      <c r="A3667" s="13" t="s">
        <v>2932</v>
      </c>
      <c r="B3667" s="11"/>
      <c r="C3667" s="21">
        <v>18.033999999999999</v>
      </c>
    </row>
    <row r="3668" spans="1:3">
      <c r="A3668" s="13" t="s">
        <v>2933</v>
      </c>
      <c r="B3668" s="11"/>
      <c r="C3668" s="21">
        <v>110</v>
      </c>
    </row>
    <row r="3669" spans="1:3">
      <c r="A3669" s="13" t="s">
        <v>2934</v>
      </c>
      <c r="B3669" s="11"/>
      <c r="C3669" s="21">
        <v>24</v>
      </c>
    </row>
    <row r="3670" spans="1:3">
      <c r="A3670" s="13" t="s">
        <v>2874</v>
      </c>
      <c r="B3670" s="11"/>
      <c r="C3670" s="21">
        <v>30.920999999999999</v>
      </c>
    </row>
    <row r="3671" spans="1:3">
      <c r="A3671" s="13" t="s">
        <v>2935</v>
      </c>
      <c r="B3671" s="11"/>
      <c r="C3671" s="21">
        <v>112</v>
      </c>
    </row>
    <row r="3672" spans="1:3">
      <c r="A3672" s="13" t="s">
        <v>2936</v>
      </c>
      <c r="B3672" s="11"/>
      <c r="C3672" s="21">
        <v>164.92400000000001</v>
      </c>
    </row>
    <row r="3673" spans="1:3">
      <c r="A3673" s="13" t="s">
        <v>2937</v>
      </c>
      <c r="B3673" s="11"/>
      <c r="C3673" s="33">
        <v>1170</v>
      </c>
    </row>
    <row r="3674" spans="1:3">
      <c r="A3674" s="13" t="s">
        <v>2938</v>
      </c>
      <c r="B3674" s="11"/>
      <c r="C3674" s="33">
        <v>5180.9220000000005</v>
      </c>
    </row>
    <row r="3675" spans="1:3">
      <c r="A3675" s="13" t="s">
        <v>2939</v>
      </c>
      <c r="B3675" s="11"/>
      <c r="C3675" s="21">
        <v>66.040000000000006</v>
      </c>
    </row>
    <row r="3676" spans="1:3">
      <c r="A3676" s="13" t="s">
        <v>2940</v>
      </c>
      <c r="B3676" s="11"/>
      <c r="C3676" s="33">
        <v>968.43600000000004</v>
      </c>
    </row>
    <row r="3677" spans="1:3">
      <c r="A3677" s="13" t="s">
        <v>2941</v>
      </c>
      <c r="B3677" s="11"/>
      <c r="C3677" s="21">
        <v>50</v>
      </c>
    </row>
    <row r="3678" spans="1:3">
      <c r="A3678" s="13" t="s">
        <v>2942</v>
      </c>
      <c r="B3678" s="11"/>
      <c r="C3678" s="21">
        <f>433+295</f>
        <v>728</v>
      </c>
    </row>
    <row r="3679" spans="1:3">
      <c r="A3679" s="13" t="s">
        <v>2943</v>
      </c>
      <c r="B3679" s="11"/>
      <c r="C3679" s="21">
        <f>76.39+250</f>
        <v>326.39</v>
      </c>
    </row>
    <row r="3680" spans="1:3">
      <c r="A3680" s="13" t="s">
        <v>2944</v>
      </c>
      <c r="B3680" s="11"/>
      <c r="C3680" s="21">
        <v>50</v>
      </c>
    </row>
    <row r="3681" spans="1:10">
      <c r="A3681" s="13" t="s">
        <v>2893</v>
      </c>
      <c r="B3681" s="11"/>
      <c r="C3681" s="21">
        <f>850+375</f>
        <v>1225</v>
      </c>
    </row>
    <row r="3682" spans="1:10">
      <c r="A3682" s="13" t="s">
        <v>2945</v>
      </c>
      <c r="B3682" s="11"/>
      <c r="C3682" s="21">
        <v>100</v>
      </c>
    </row>
    <row r="3683" spans="1:10">
      <c r="A3683" s="13" t="s">
        <v>241</v>
      </c>
      <c r="B3683" s="11"/>
      <c r="C3683" s="21">
        <v>325</v>
      </c>
    </row>
    <row r="3684" spans="1:10">
      <c r="A3684" s="13" t="s">
        <v>2946</v>
      </c>
      <c r="B3684" s="11"/>
      <c r="C3684" s="21">
        <v>153</v>
      </c>
    </row>
    <row r="3685" spans="1:10">
      <c r="A3685" s="13" t="s">
        <v>2947</v>
      </c>
      <c r="B3685" s="11"/>
      <c r="C3685" s="33">
        <v>189</v>
      </c>
    </row>
    <row r="3686" spans="1:10">
      <c r="A3686" s="13" t="s">
        <v>2948</v>
      </c>
      <c r="B3686" s="11"/>
      <c r="C3686" s="33">
        <v>160</v>
      </c>
    </row>
    <row r="3687" spans="1:10">
      <c r="A3687" s="13" t="s">
        <v>2949</v>
      </c>
      <c r="B3687" s="11"/>
      <c r="C3687" s="21">
        <v>150</v>
      </c>
    </row>
    <row r="3688" spans="1:10">
      <c r="A3688" s="13"/>
      <c r="B3688" s="11"/>
      <c r="C3688" s="21"/>
    </row>
    <row r="3689" spans="1:10" ht="22.5">
      <c r="A3689" s="87" t="s">
        <v>2950</v>
      </c>
      <c r="B3689" s="1" t="s">
        <v>2869</v>
      </c>
      <c r="C3689" s="88">
        <f>SUM(C3691:C3803)</f>
        <v>29251.550800000012</v>
      </c>
      <c r="J3689" s="47"/>
    </row>
    <row r="3690" spans="1:10">
      <c r="A3690" s="22"/>
      <c r="B3690" s="11"/>
      <c r="C3690" s="23"/>
    </row>
    <row r="3691" spans="1:10">
      <c r="A3691" s="13" t="s">
        <v>2951</v>
      </c>
      <c r="B3691" s="11"/>
      <c r="C3691" s="21">
        <v>151</v>
      </c>
    </row>
    <row r="3692" spans="1:10">
      <c r="A3692" s="13" t="s">
        <v>2952</v>
      </c>
      <c r="B3692" s="11"/>
      <c r="C3692" s="21">
        <v>2407.4</v>
      </c>
    </row>
    <row r="3693" spans="1:10">
      <c r="A3693" s="13" t="s">
        <v>2953</v>
      </c>
      <c r="B3693" s="11"/>
      <c r="C3693" s="21">
        <v>9.8000000000000007</v>
      </c>
    </row>
    <row r="3694" spans="1:10">
      <c r="A3694" s="13" t="s">
        <v>2954</v>
      </c>
      <c r="B3694" s="11"/>
      <c r="C3694" s="21">
        <v>324.60000000000002</v>
      </c>
    </row>
    <row r="3695" spans="1:10">
      <c r="A3695" s="13" t="s">
        <v>2955</v>
      </c>
      <c r="B3695" s="11"/>
      <c r="C3695" s="21">
        <v>56.808</v>
      </c>
    </row>
    <row r="3696" spans="1:10">
      <c r="A3696" s="13" t="s">
        <v>2956</v>
      </c>
      <c r="B3696" s="11"/>
      <c r="C3696" s="21">
        <v>145.702</v>
      </c>
    </row>
    <row r="3697" spans="1:3">
      <c r="A3697" s="13" t="s">
        <v>2957</v>
      </c>
      <c r="B3697" s="11"/>
      <c r="C3697" s="21">
        <v>1</v>
      </c>
    </row>
    <row r="3698" spans="1:3">
      <c r="A3698" s="13" t="s">
        <v>2958</v>
      </c>
      <c r="B3698" s="11"/>
      <c r="C3698" s="21">
        <v>124.348</v>
      </c>
    </row>
    <row r="3699" spans="1:3">
      <c r="A3699" s="13" t="s">
        <v>2959</v>
      </c>
      <c r="B3699" s="11"/>
      <c r="C3699" s="21">
        <v>0.24199999999999999</v>
      </c>
    </row>
    <row r="3700" spans="1:3">
      <c r="A3700" s="13" t="s">
        <v>2960</v>
      </c>
      <c r="B3700" s="11"/>
      <c r="C3700" s="21">
        <v>70.319999999999993</v>
      </c>
    </row>
    <row r="3701" spans="1:3">
      <c r="A3701" s="13" t="s">
        <v>2961</v>
      </c>
      <c r="B3701" s="11"/>
      <c r="C3701" s="21">
        <v>621.14800000000002</v>
      </c>
    </row>
    <row r="3702" spans="1:3">
      <c r="A3702" s="13" t="s">
        <v>2962</v>
      </c>
      <c r="B3702" s="11"/>
      <c r="C3702" s="21">
        <v>56.707000000000001</v>
      </c>
    </row>
    <row r="3703" spans="1:3">
      <c r="A3703" s="13" t="s">
        <v>2891</v>
      </c>
      <c r="B3703" s="11"/>
      <c r="C3703" s="21">
        <v>43.618000000000002</v>
      </c>
    </row>
    <row r="3704" spans="1:3">
      <c r="A3704" s="13" t="s">
        <v>2963</v>
      </c>
      <c r="B3704" s="11"/>
      <c r="C3704" s="21">
        <v>0.33500000000000002</v>
      </c>
    </row>
    <row r="3705" spans="1:3">
      <c r="A3705" s="13" t="s">
        <v>2964</v>
      </c>
      <c r="B3705" s="11"/>
      <c r="C3705" s="21">
        <v>20.923999999999999</v>
      </c>
    </row>
    <row r="3706" spans="1:3">
      <c r="A3706" s="13" t="s">
        <v>2965</v>
      </c>
      <c r="B3706" s="11"/>
      <c r="C3706" s="21">
        <v>0.434</v>
      </c>
    </row>
    <row r="3707" spans="1:3">
      <c r="A3707" s="13" t="s">
        <v>2966</v>
      </c>
      <c r="B3707" s="11"/>
      <c r="C3707" s="21">
        <v>281.233</v>
      </c>
    </row>
    <row r="3708" spans="1:3">
      <c r="A3708" s="13" t="s">
        <v>2967</v>
      </c>
      <c r="B3708" s="11"/>
      <c r="C3708" s="21">
        <v>47.51</v>
      </c>
    </row>
    <row r="3709" spans="1:3">
      <c r="A3709" s="13" t="s">
        <v>2968</v>
      </c>
      <c r="B3709" s="11"/>
      <c r="C3709" s="21">
        <v>108.785</v>
      </c>
    </row>
    <row r="3710" spans="1:3">
      <c r="A3710" s="13" t="s">
        <v>2969</v>
      </c>
      <c r="B3710" s="11"/>
      <c r="C3710" s="21">
        <v>268.47500000000002</v>
      </c>
    </row>
    <row r="3711" spans="1:3">
      <c r="A3711" s="13" t="s">
        <v>2970</v>
      </c>
      <c r="B3711" s="11"/>
      <c r="C3711" s="21">
        <v>273.536</v>
      </c>
    </row>
    <row r="3712" spans="1:3">
      <c r="A3712" s="13" t="s">
        <v>2971</v>
      </c>
      <c r="B3712" s="11"/>
      <c r="C3712" s="21">
        <v>198.655</v>
      </c>
    </row>
    <row r="3713" spans="1:3">
      <c r="A3713" s="13" t="s">
        <v>2972</v>
      </c>
      <c r="B3713" s="11"/>
      <c r="C3713" s="21">
        <v>1347</v>
      </c>
    </row>
    <row r="3714" spans="1:3">
      <c r="A3714" s="13" t="s">
        <v>2973</v>
      </c>
      <c r="B3714" s="11"/>
      <c r="C3714" s="21">
        <v>23.582000000000001</v>
      </c>
    </row>
    <row r="3715" spans="1:3">
      <c r="A3715" s="13" t="s">
        <v>2974</v>
      </c>
      <c r="B3715" s="11"/>
      <c r="C3715" s="21">
        <v>271.72500000000002</v>
      </c>
    </row>
    <row r="3716" spans="1:3">
      <c r="A3716" s="13" t="s">
        <v>2975</v>
      </c>
      <c r="B3716" s="11"/>
      <c r="C3716" s="21">
        <v>328.76299999999998</v>
      </c>
    </row>
    <row r="3717" spans="1:3">
      <c r="A3717" s="13" t="s">
        <v>2976</v>
      </c>
      <c r="B3717" s="11"/>
      <c r="C3717" s="21">
        <v>194.643</v>
      </c>
    </row>
    <row r="3718" spans="1:3">
      <c r="A3718" s="13" t="s">
        <v>2977</v>
      </c>
      <c r="B3718" s="11"/>
      <c r="C3718" s="21">
        <v>186.506</v>
      </c>
    </row>
    <row r="3719" spans="1:3">
      <c r="A3719" s="13" t="s">
        <v>2978</v>
      </c>
      <c r="B3719" s="11"/>
      <c r="C3719" s="21">
        <v>116.50700000000001</v>
      </c>
    </row>
    <row r="3720" spans="1:3">
      <c r="A3720" s="13" t="s">
        <v>2979</v>
      </c>
      <c r="B3720" s="11"/>
      <c r="C3720" s="21">
        <v>208.76900000000001</v>
      </c>
    </row>
    <row r="3721" spans="1:3">
      <c r="A3721" s="13" t="s">
        <v>2980</v>
      </c>
      <c r="B3721" s="11"/>
      <c r="C3721" s="21">
        <v>78.986999999999995</v>
      </c>
    </row>
    <row r="3722" spans="1:3">
      <c r="A3722" s="13" t="s">
        <v>2981</v>
      </c>
      <c r="B3722" s="11"/>
      <c r="C3722" s="21">
        <v>104.551</v>
      </c>
    </row>
    <row r="3723" spans="1:3">
      <c r="A3723" s="13" t="s">
        <v>2982</v>
      </c>
      <c r="B3723" s="11"/>
      <c r="C3723" s="21">
        <v>28.042999999999999</v>
      </c>
    </row>
    <row r="3724" spans="1:3">
      <c r="A3724" s="13" t="s">
        <v>2983</v>
      </c>
      <c r="B3724" s="11"/>
      <c r="C3724" s="21">
        <v>89.99</v>
      </c>
    </row>
    <row r="3725" spans="1:3">
      <c r="A3725" s="13" t="s">
        <v>2984</v>
      </c>
      <c r="B3725" s="11"/>
      <c r="C3725" s="21">
        <v>227.89500000000001</v>
      </c>
    </row>
    <row r="3726" spans="1:3">
      <c r="A3726" s="13" t="s">
        <v>2985</v>
      </c>
      <c r="B3726" s="11"/>
      <c r="C3726" s="21">
        <v>67.894999999999996</v>
      </c>
    </row>
    <row r="3727" spans="1:3">
      <c r="A3727" s="13" t="s">
        <v>2986</v>
      </c>
      <c r="B3727" s="11"/>
      <c r="C3727" s="21">
        <v>347.74299999999999</v>
      </c>
    </row>
    <row r="3728" spans="1:3">
      <c r="A3728" s="13" t="s">
        <v>2987</v>
      </c>
      <c r="B3728" s="11"/>
      <c r="C3728" s="21">
        <v>1362.864</v>
      </c>
    </row>
    <row r="3729" spans="1:3">
      <c r="A3729" s="13" t="s">
        <v>2988</v>
      </c>
      <c r="B3729" s="11"/>
      <c r="C3729" s="21">
        <v>114.35599999999999</v>
      </c>
    </row>
    <row r="3730" spans="1:3">
      <c r="A3730" s="13" t="s">
        <v>2989</v>
      </c>
      <c r="B3730" s="11"/>
      <c r="C3730" s="21">
        <v>72.162999999999997</v>
      </c>
    </row>
    <row r="3731" spans="1:3">
      <c r="A3731" s="13" t="s">
        <v>2990</v>
      </c>
      <c r="B3731" s="11"/>
      <c r="C3731" s="21">
        <v>22.998000000000001</v>
      </c>
    </row>
    <row r="3732" spans="1:3">
      <c r="A3732" s="13" t="s">
        <v>2991</v>
      </c>
      <c r="B3732" s="11"/>
      <c r="C3732" s="21">
        <v>38.259</v>
      </c>
    </row>
    <row r="3733" spans="1:3">
      <c r="A3733" s="13" t="s">
        <v>2992</v>
      </c>
      <c r="B3733" s="11"/>
      <c r="C3733" s="21">
        <v>13.388999999999999</v>
      </c>
    </row>
    <row r="3734" spans="1:3">
      <c r="A3734" s="13" t="s">
        <v>2993</v>
      </c>
      <c r="B3734" s="11"/>
      <c r="C3734" s="21">
        <v>33.475000000000001</v>
      </c>
    </row>
    <row r="3735" spans="1:3">
      <c r="A3735" s="13" t="s">
        <v>2994</v>
      </c>
      <c r="B3735" s="11"/>
      <c r="C3735" s="21">
        <v>0.19500000000000001</v>
      </c>
    </row>
    <row r="3736" spans="1:3">
      <c r="A3736" s="13" t="s">
        <v>2995</v>
      </c>
      <c r="B3736" s="11"/>
      <c r="C3736" s="21">
        <v>445.24099999999999</v>
      </c>
    </row>
    <row r="3737" spans="1:3">
      <c r="A3737" s="13" t="s">
        <v>2996</v>
      </c>
      <c r="B3737" s="11"/>
      <c r="C3737" s="21">
        <v>82.808999999999997</v>
      </c>
    </row>
    <row r="3738" spans="1:3">
      <c r="A3738" s="13" t="s">
        <v>2997</v>
      </c>
      <c r="B3738" s="11"/>
      <c r="C3738" s="21">
        <v>60.514000000000003</v>
      </c>
    </row>
    <row r="3739" spans="1:3">
      <c r="A3739" s="13" t="s">
        <v>2998</v>
      </c>
      <c r="B3739" s="11"/>
      <c r="C3739" s="21">
        <v>1.1779999999999999</v>
      </c>
    </row>
    <row r="3740" spans="1:3">
      <c r="A3740" s="13" t="s">
        <v>2999</v>
      </c>
      <c r="B3740" s="11"/>
      <c r="C3740" s="21">
        <v>54.908999999999999</v>
      </c>
    </row>
    <row r="3741" spans="1:3">
      <c r="A3741" s="13" t="s">
        <v>3000</v>
      </c>
      <c r="B3741" s="11"/>
      <c r="C3741" s="21">
        <v>6803.951</v>
      </c>
    </row>
    <row r="3742" spans="1:3">
      <c r="A3742" s="13" t="s">
        <v>3001</v>
      </c>
      <c r="B3742" s="11"/>
      <c r="C3742" s="21">
        <v>93.475999999999999</v>
      </c>
    </row>
    <row r="3743" spans="1:3">
      <c r="A3743" s="13" t="s">
        <v>3002</v>
      </c>
      <c r="B3743" s="11"/>
      <c r="C3743" s="21">
        <v>81.760000000000005</v>
      </c>
    </row>
    <row r="3744" spans="1:3">
      <c r="A3744" s="13" t="s">
        <v>3003</v>
      </c>
      <c r="B3744" s="11"/>
      <c r="C3744" s="21">
        <v>141.44</v>
      </c>
    </row>
    <row r="3745" spans="1:3">
      <c r="A3745" s="13" t="s">
        <v>3004</v>
      </c>
      <c r="B3745" s="11"/>
      <c r="C3745" s="21">
        <v>38.143999999999998</v>
      </c>
    </row>
    <row r="3746" spans="1:3">
      <c r="A3746" s="13" t="s">
        <v>3005</v>
      </c>
      <c r="B3746" s="11"/>
      <c r="C3746" s="21">
        <v>1189.8130000000001</v>
      </c>
    </row>
    <row r="3747" spans="1:3">
      <c r="A3747" s="13" t="s">
        <v>3006</v>
      </c>
      <c r="B3747" s="11"/>
      <c r="C3747" s="21">
        <v>20.827000000000002</v>
      </c>
    </row>
    <row r="3748" spans="1:3">
      <c r="A3748" s="13" t="s">
        <v>3007</v>
      </c>
      <c r="B3748" s="11"/>
      <c r="C3748" s="21">
        <v>100.345</v>
      </c>
    </row>
    <row r="3749" spans="1:3">
      <c r="A3749" s="13" t="s">
        <v>3008</v>
      </c>
      <c r="B3749" s="11"/>
      <c r="C3749" s="21">
        <v>285.83699999999999</v>
      </c>
    </row>
    <row r="3750" spans="1:3">
      <c r="A3750" s="13" t="s">
        <v>3009</v>
      </c>
      <c r="B3750" s="11"/>
      <c r="C3750" s="21">
        <v>52.985999999999997</v>
      </c>
    </row>
    <row r="3751" spans="1:3">
      <c r="A3751" s="13" t="s">
        <v>3010</v>
      </c>
      <c r="B3751" s="11"/>
      <c r="C3751" s="21">
        <v>78.688000000000002</v>
      </c>
    </row>
    <row r="3752" spans="1:3">
      <c r="A3752" s="13" t="s">
        <v>3011</v>
      </c>
      <c r="B3752" s="11"/>
      <c r="C3752" s="21">
        <v>43.356000000000002</v>
      </c>
    </row>
    <row r="3753" spans="1:3">
      <c r="A3753" s="13" t="s">
        <v>3012</v>
      </c>
      <c r="B3753" s="11"/>
      <c r="C3753" s="21">
        <v>114.18</v>
      </c>
    </row>
    <row r="3754" spans="1:3">
      <c r="A3754" s="13" t="s">
        <v>3013</v>
      </c>
      <c r="B3754" s="11"/>
      <c r="C3754" s="21">
        <v>77.103999999999999</v>
      </c>
    </row>
    <row r="3755" spans="1:3">
      <c r="A3755" s="13" t="s">
        <v>3014</v>
      </c>
      <c r="B3755" s="11"/>
      <c r="C3755" s="21">
        <v>122.544</v>
      </c>
    </row>
    <row r="3756" spans="1:3">
      <c r="A3756" s="13" t="s">
        <v>3015</v>
      </c>
      <c r="B3756" s="11"/>
      <c r="C3756" s="21">
        <v>92.283000000000001</v>
      </c>
    </row>
    <row r="3757" spans="1:3">
      <c r="A3757" s="13" t="s">
        <v>3016</v>
      </c>
      <c r="B3757" s="11"/>
      <c r="C3757" s="21">
        <v>0.23499999999999999</v>
      </c>
    </row>
    <row r="3758" spans="1:3">
      <c r="A3758" s="13" t="s">
        <v>3017</v>
      </c>
      <c r="B3758" s="11"/>
      <c r="C3758" s="21">
        <v>27.837</v>
      </c>
    </row>
    <row r="3759" spans="1:3">
      <c r="A3759" s="13" t="s">
        <v>3018</v>
      </c>
      <c r="B3759" s="11"/>
      <c r="C3759" s="21">
        <v>33.036000000000001</v>
      </c>
    </row>
    <row r="3760" spans="1:3">
      <c r="A3760" s="13" t="s">
        <v>3019</v>
      </c>
      <c r="B3760" s="11"/>
      <c r="C3760" s="21">
        <v>56.189</v>
      </c>
    </row>
    <row r="3761" spans="1:3">
      <c r="A3761" s="13" t="s">
        <v>3020</v>
      </c>
      <c r="B3761" s="11"/>
      <c r="C3761" s="21">
        <v>11.132</v>
      </c>
    </row>
    <row r="3762" spans="1:3">
      <c r="A3762" s="13" t="s">
        <v>3021</v>
      </c>
      <c r="B3762" s="11"/>
      <c r="C3762" s="21">
        <v>39.764000000000003</v>
      </c>
    </row>
    <row r="3763" spans="1:3">
      <c r="A3763" s="13" t="s">
        <v>3022</v>
      </c>
      <c r="B3763" s="11"/>
      <c r="C3763" s="21">
        <v>149.32400000000001</v>
      </c>
    </row>
    <row r="3764" spans="1:3">
      <c r="A3764" s="13" t="s">
        <v>3023</v>
      </c>
      <c r="B3764" s="11"/>
      <c r="C3764" s="21">
        <v>94.965000000000003</v>
      </c>
    </row>
    <row r="3765" spans="1:3">
      <c r="A3765" s="13" t="s">
        <v>3024</v>
      </c>
      <c r="B3765" s="11"/>
      <c r="C3765" s="21">
        <v>128.06399999999999</v>
      </c>
    </row>
    <row r="3766" spans="1:3">
      <c r="A3766" s="13" t="s">
        <v>3025</v>
      </c>
      <c r="B3766" s="11"/>
      <c r="C3766" s="21">
        <v>18.963999999999999</v>
      </c>
    </row>
    <row r="3767" spans="1:3">
      <c r="A3767" s="13" t="s">
        <v>3026</v>
      </c>
      <c r="B3767" s="11"/>
      <c r="C3767" s="21">
        <v>2.4E-2</v>
      </c>
    </row>
    <row r="3768" spans="1:3">
      <c r="A3768" s="13" t="s">
        <v>3027</v>
      </c>
      <c r="B3768" s="11"/>
      <c r="C3768" s="21">
        <v>7.0999999999999994E-2</v>
      </c>
    </row>
    <row r="3769" spans="1:3">
      <c r="A3769" s="13" t="s">
        <v>3028</v>
      </c>
      <c r="B3769" s="11"/>
      <c r="C3769" s="21">
        <v>76.908000000000001</v>
      </c>
    </row>
    <row r="3770" spans="1:3">
      <c r="A3770" s="13" t="s">
        <v>3029</v>
      </c>
      <c r="B3770" s="11"/>
      <c r="C3770" s="21">
        <v>46.942999999999998</v>
      </c>
    </row>
    <row r="3771" spans="1:3">
      <c r="A3771" s="13" t="s">
        <v>3030</v>
      </c>
      <c r="B3771" s="11"/>
      <c r="C3771" s="21">
        <v>51.936</v>
      </c>
    </row>
    <row r="3772" spans="1:3">
      <c r="A3772" s="13" t="s">
        <v>3031</v>
      </c>
      <c r="B3772" s="11"/>
      <c r="C3772" s="21">
        <v>56.436</v>
      </c>
    </row>
    <row r="3773" spans="1:3">
      <c r="A3773" s="13" t="s">
        <v>3032</v>
      </c>
      <c r="B3773" s="11"/>
      <c r="C3773" s="21">
        <v>272.39800000000002</v>
      </c>
    </row>
    <row r="3774" spans="1:3">
      <c r="A3774" s="13" t="s">
        <v>3033</v>
      </c>
      <c r="B3774" s="11"/>
      <c r="C3774" s="21">
        <v>7.0949999999999998</v>
      </c>
    </row>
    <row r="3775" spans="1:3">
      <c r="A3775" s="13" t="s">
        <v>3034</v>
      </c>
      <c r="B3775" s="11"/>
      <c r="C3775" s="21">
        <v>11.881</v>
      </c>
    </row>
    <row r="3776" spans="1:3">
      <c r="A3776" s="13" t="s">
        <v>3035</v>
      </c>
      <c r="B3776" s="11"/>
      <c r="C3776" s="21">
        <v>82.274000000000001</v>
      </c>
    </row>
    <row r="3777" spans="1:3">
      <c r="A3777" s="13" t="s">
        <v>3036</v>
      </c>
      <c r="B3777" s="11"/>
      <c r="C3777" s="21">
        <v>601.95500000000004</v>
      </c>
    </row>
    <row r="3778" spans="1:3">
      <c r="A3778" s="13" t="s">
        <v>3037</v>
      </c>
      <c r="B3778" s="11"/>
      <c r="C3778" s="21">
        <v>20.762</v>
      </c>
    </row>
    <row r="3779" spans="1:3">
      <c r="A3779" s="13" t="s">
        <v>3038</v>
      </c>
      <c r="B3779" s="11"/>
      <c r="C3779" s="21">
        <v>21.021000000000001</v>
      </c>
    </row>
    <row r="3780" spans="1:3">
      <c r="A3780" s="13" t="s">
        <v>3039</v>
      </c>
      <c r="B3780" s="11"/>
      <c r="C3780" s="21">
        <v>0.58099999999999996</v>
      </c>
    </row>
    <row r="3781" spans="1:3">
      <c r="A3781" s="13" t="s">
        <v>3040</v>
      </c>
      <c r="B3781" s="11"/>
      <c r="C3781" s="21">
        <v>4.74</v>
      </c>
    </row>
    <row r="3782" spans="1:3">
      <c r="A3782" s="13" t="s">
        <v>3041</v>
      </c>
      <c r="B3782" s="11"/>
      <c r="C3782" s="21">
        <v>35.034999999999997</v>
      </c>
    </row>
    <row r="3783" spans="1:3">
      <c r="A3783" s="13" t="s">
        <v>3042</v>
      </c>
      <c r="B3783" s="11"/>
      <c r="C3783" s="21">
        <v>356.57400000000001</v>
      </c>
    </row>
    <row r="3784" spans="1:3">
      <c r="A3784" s="13" t="s">
        <v>3043</v>
      </c>
      <c r="B3784" s="11"/>
      <c r="C3784" s="21">
        <v>33.414999999999999</v>
      </c>
    </row>
    <row r="3785" spans="1:3">
      <c r="A3785" s="13" t="s">
        <v>2898</v>
      </c>
      <c r="B3785" s="11"/>
      <c r="C3785" s="21">
        <v>137.173</v>
      </c>
    </row>
    <row r="3786" spans="1:3">
      <c r="A3786" s="13" t="s">
        <v>3044</v>
      </c>
      <c r="B3786" s="11"/>
      <c r="C3786" s="21">
        <v>7.2080000000000002</v>
      </c>
    </row>
    <row r="3787" spans="1:3">
      <c r="A3787" s="13" t="s">
        <v>2900</v>
      </c>
      <c r="B3787" s="11"/>
      <c r="C3787" s="21">
        <v>197.613</v>
      </c>
    </row>
    <row r="3788" spans="1:3">
      <c r="A3788" s="13" t="s">
        <v>3045</v>
      </c>
      <c r="B3788" s="11"/>
      <c r="C3788" s="21">
        <v>3850</v>
      </c>
    </row>
    <row r="3789" spans="1:3">
      <c r="A3789" s="13" t="s">
        <v>3046</v>
      </c>
      <c r="B3789" s="11"/>
      <c r="C3789" s="21">
        <v>91.649000000000001</v>
      </c>
    </row>
    <row r="3790" spans="1:3">
      <c r="A3790" s="13" t="s">
        <v>3047</v>
      </c>
      <c r="B3790" s="11"/>
      <c r="C3790" s="21">
        <v>51.23</v>
      </c>
    </row>
    <row r="3791" spans="1:3">
      <c r="A3791" s="13" t="s">
        <v>3048</v>
      </c>
      <c r="B3791" s="11"/>
      <c r="C3791" s="21">
        <v>85.200999999999993</v>
      </c>
    </row>
    <row r="3792" spans="1:3">
      <c r="A3792" s="13" t="s">
        <v>3049</v>
      </c>
      <c r="B3792" s="11"/>
      <c r="C3792" s="21">
        <v>138.95699999999999</v>
      </c>
    </row>
    <row r="3793" spans="1:3">
      <c r="A3793" s="13" t="s">
        <v>3050</v>
      </c>
      <c r="B3793" s="11"/>
      <c r="C3793" s="21">
        <v>25.408999999999999</v>
      </c>
    </row>
    <row r="3794" spans="1:3">
      <c r="A3794" s="13" t="s">
        <v>3051</v>
      </c>
      <c r="B3794" s="11"/>
      <c r="C3794" s="21">
        <v>417.87279999999998</v>
      </c>
    </row>
    <row r="3795" spans="1:3">
      <c r="A3795" s="13" t="s">
        <v>3052</v>
      </c>
      <c r="B3795" s="11"/>
      <c r="C3795" s="21">
        <v>72.805000000000007</v>
      </c>
    </row>
    <row r="3796" spans="1:3">
      <c r="A3796" s="13" t="s">
        <v>3053</v>
      </c>
      <c r="B3796" s="11"/>
      <c r="C3796" s="21">
        <v>100.229</v>
      </c>
    </row>
    <row r="3797" spans="1:3">
      <c r="A3797" s="13" t="s">
        <v>3054</v>
      </c>
      <c r="B3797" s="11"/>
      <c r="C3797" s="21">
        <v>12.882</v>
      </c>
    </row>
    <row r="3798" spans="1:3">
      <c r="A3798" s="13" t="s">
        <v>3055</v>
      </c>
      <c r="B3798" s="11"/>
      <c r="C3798" s="21">
        <v>71.344999999999999</v>
      </c>
    </row>
    <row r="3799" spans="1:3">
      <c r="A3799" s="13" t="s">
        <v>3056</v>
      </c>
      <c r="B3799" s="11"/>
      <c r="C3799" s="21">
        <v>34.567</v>
      </c>
    </row>
    <row r="3800" spans="1:3">
      <c r="A3800" s="13" t="s">
        <v>3057</v>
      </c>
      <c r="B3800" s="11"/>
      <c r="C3800" s="21">
        <v>22.417999999999999</v>
      </c>
    </row>
    <row r="3801" spans="1:3">
      <c r="A3801" s="13" t="s">
        <v>3058</v>
      </c>
      <c r="B3801" s="11"/>
      <c r="C3801" s="21">
        <v>25.329000000000001</v>
      </c>
    </row>
    <row r="3802" spans="1:3">
      <c r="A3802" s="13" t="s">
        <v>3059</v>
      </c>
      <c r="B3802" s="11"/>
      <c r="C3802" s="21">
        <v>25.741</v>
      </c>
    </row>
    <row r="3803" spans="1:3">
      <c r="A3803" s="13" t="s">
        <v>3060</v>
      </c>
      <c r="B3803" s="11"/>
      <c r="C3803" s="21">
        <v>1170.0999999999999</v>
      </c>
    </row>
    <row r="3804" spans="1:3">
      <c r="A3804" s="11"/>
      <c r="B3804" s="11"/>
      <c r="C3804" s="11"/>
    </row>
    <row r="3805" spans="1:3">
      <c r="A3805" s="54" t="s">
        <v>216</v>
      </c>
      <c r="B3805" s="1"/>
      <c r="C3805" s="68">
        <f>SUM(C3807:C3813)</f>
        <v>1062</v>
      </c>
    </row>
    <row r="3806" spans="1:3">
      <c r="A3806" s="11"/>
      <c r="B3806" s="11"/>
      <c r="C3806" s="11"/>
    </row>
    <row r="3807" spans="1:3">
      <c r="A3807" s="13" t="s">
        <v>242</v>
      </c>
      <c r="B3807" s="11"/>
      <c r="C3807" s="33">
        <v>360</v>
      </c>
    </row>
    <row r="3808" spans="1:3">
      <c r="A3808" s="13" t="s">
        <v>3061</v>
      </c>
      <c r="B3808" s="11"/>
      <c r="C3808" s="33">
        <v>3</v>
      </c>
    </row>
    <row r="3809" spans="1:3">
      <c r="A3809" s="13" t="s">
        <v>3062</v>
      </c>
      <c r="B3809" s="11"/>
      <c r="C3809" s="33">
        <v>4</v>
      </c>
    </row>
    <row r="3810" spans="1:3">
      <c r="A3810" s="13" t="s">
        <v>3063</v>
      </c>
      <c r="B3810" s="11"/>
      <c r="C3810" s="33">
        <v>444</v>
      </c>
    </row>
    <row r="3811" spans="1:3">
      <c r="A3811" s="13" t="s">
        <v>3064</v>
      </c>
      <c r="B3811" s="11"/>
      <c r="C3811" s="33">
        <v>2</v>
      </c>
    </row>
    <row r="3812" spans="1:3">
      <c r="A3812" s="13" t="s">
        <v>3065</v>
      </c>
      <c r="B3812" s="11"/>
      <c r="C3812" s="33">
        <v>242</v>
      </c>
    </row>
    <row r="3813" spans="1:3">
      <c r="A3813" s="13" t="s">
        <v>3066</v>
      </c>
      <c r="B3813" s="11"/>
      <c r="C3813" s="21">
        <v>7</v>
      </c>
    </row>
    <row r="3814" spans="1:3">
      <c r="A3814" s="13"/>
      <c r="B3814" s="11"/>
      <c r="C3814" s="21"/>
    </row>
    <row r="3815" spans="1:3">
      <c r="A3815" s="55" t="s">
        <v>3179</v>
      </c>
      <c r="B3815" s="55"/>
      <c r="C3815" s="67"/>
    </row>
    <row r="3816" spans="1:3">
      <c r="A3816" s="15"/>
      <c r="B3816" s="15"/>
      <c r="C3816" s="37"/>
    </row>
    <row r="3817" spans="1:3" ht="22.5">
      <c r="A3817" s="74" t="s">
        <v>3067</v>
      </c>
      <c r="B3817" s="74" t="s">
        <v>3068</v>
      </c>
      <c r="C3817" s="89">
        <f>SUM(C3819)</f>
        <v>310</v>
      </c>
    </row>
    <row r="3818" spans="1:3">
      <c r="A3818" s="15"/>
      <c r="B3818" s="15"/>
      <c r="C3818" s="37"/>
    </row>
    <row r="3819" spans="1:3">
      <c r="A3819" s="15" t="s">
        <v>3069</v>
      </c>
      <c r="B3819" s="11"/>
      <c r="C3819" s="37">
        <v>310</v>
      </c>
    </row>
    <row r="3820" spans="1:3">
      <c r="A3820" s="15"/>
      <c r="B3820" s="11"/>
      <c r="C3820" s="37"/>
    </row>
    <row r="3821" spans="1:3" ht="22.5">
      <c r="A3821" s="74" t="s">
        <v>216</v>
      </c>
      <c r="B3821" s="74" t="s">
        <v>3068</v>
      </c>
      <c r="C3821" s="89">
        <f>SUM(C3823:C3824)</f>
        <v>13</v>
      </c>
    </row>
    <row r="3822" spans="1:3">
      <c r="A3822" s="15"/>
      <c r="B3822" s="15"/>
      <c r="C3822" s="37"/>
    </row>
    <row r="3823" spans="1:3">
      <c r="A3823" s="15" t="s">
        <v>3062</v>
      </c>
      <c r="B3823" s="11"/>
      <c r="C3823" s="37">
        <v>11</v>
      </c>
    </row>
    <row r="3824" spans="1:3">
      <c r="A3824" s="15" t="s">
        <v>3070</v>
      </c>
      <c r="B3824" s="11"/>
      <c r="C3824" s="37">
        <v>2</v>
      </c>
    </row>
    <row r="3825" spans="1:12">
      <c r="A3825" s="15"/>
      <c r="B3825" s="11"/>
      <c r="C3825" s="37"/>
    </row>
    <row r="3826" spans="1:12">
      <c r="A3826" s="55" t="s">
        <v>3180</v>
      </c>
      <c r="B3826" s="55"/>
      <c r="C3826" s="67"/>
    </row>
    <row r="3827" spans="1:12">
      <c r="A3827" s="11"/>
      <c r="B3827" s="11"/>
      <c r="C3827" s="32"/>
      <c r="K3827" s="47"/>
      <c r="L3827" s="47"/>
    </row>
    <row r="3828" spans="1:12" ht="22.5">
      <c r="A3828" s="1" t="s">
        <v>3071</v>
      </c>
      <c r="B3828" s="1" t="s">
        <v>3072</v>
      </c>
      <c r="C3828" s="68">
        <f>SUM(C3830:C3841)</f>
        <v>42210</v>
      </c>
      <c r="K3828" s="47"/>
      <c r="L3828" s="47"/>
    </row>
    <row r="3829" spans="1:12">
      <c r="A3829" s="11"/>
      <c r="B3829" s="11"/>
      <c r="C3829" s="11"/>
    </row>
    <row r="3830" spans="1:12">
      <c r="A3830" s="11" t="s">
        <v>3073</v>
      </c>
      <c r="B3830" s="11"/>
      <c r="C3830" s="32">
        <v>7742</v>
      </c>
    </row>
    <row r="3831" spans="1:12">
      <c r="A3831" s="11" t="s">
        <v>248</v>
      </c>
      <c r="B3831" s="11"/>
      <c r="C3831" s="32">
        <v>7630</v>
      </c>
    </row>
    <row r="3832" spans="1:12">
      <c r="A3832" s="11" t="s">
        <v>3074</v>
      </c>
      <c r="B3832" s="11"/>
      <c r="C3832" s="11">
        <v>521</v>
      </c>
    </row>
    <row r="3833" spans="1:12">
      <c r="A3833" s="11" t="s">
        <v>3075</v>
      </c>
      <c r="B3833" s="11"/>
      <c r="C3833" s="32">
        <v>1083</v>
      </c>
    </row>
    <row r="3834" spans="1:12">
      <c r="A3834" s="11" t="s">
        <v>3076</v>
      </c>
      <c r="B3834" s="11"/>
      <c r="C3834" s="32">
        <v>1624</v>
      </c>
    </row>
    <row r="3835" spans="1:12">
      <c r="A3835" s="11" t="s">
        <v>3077</v>
      </c>
      <c r="B3835" s="11"/>
      <c r="C3835" s="32">
        <v>5349</v>
      </c>
    </row>
    <row r="3836" spans="1:12">
      <c r="A3836" s="11" t="s">
        <v>3078</v>
      </c>
      <c r="B3836" s="11"/>
      <c r="C3836" s="32">
        <v>1141</v>
      </c>
    </row>
    <row r="3837" spans="1:12">
      <c r="A3837" s="11" t="s">
        <v>3079</v>
      </c>
      <c r="B3837" s="11"/>
      <c r="C3837" s="32">
        <v>8919</v>
      </c>
    </row>
    <row r="3838" spans="1:12">
      <c r="A3838" s="11" t="s">
        <v>3080</v>
      </c>
      <c r="B3838" s="11"/>
      <c r="C3838" s="32">
        <v>3636</v>
      </c>
    </row>
    <row r="3839" spans="1:12">
      <c r="A3839" s="11" t="s">
        <v>3081</v>
      </c>
      <c r="B3839" s="11"/>
      <c r="C3839" s="32">
        <v>237</v>
      </c>
    </row>
    <row r="3840" spans="1:12">
      <c r="A3840" s="11" t="s">
        <v>3082</v>
      </c>
      <c r="B3840" s="11"/>
      <c r="C3840" s="32">
        <v>3011</v>
      </c>
    </row>
    <row r="3841" spans="1:12">
      <c r="A3841" s="11" t="s">
        <v>3083</v>
      </c>
      <c r="B3841" s="11"/>
      <c r="C3841" s="32">
        <v>1317</v>
      </c>
    </row>
    <row r="3842" spans="1:12">
      <c r="A3842" s="11"/>
      <c r="B3842" s="11"/>
      <c r="C3842" s="32"/>
    </row>
    <row r="3843" spans="1:12" ht="22.5">
      <c r="A3843" s="1" t="s">
        <v>3084</v>
      </c>
      <c r="B3843" s="1" t="s">
        <v>3072</v>
      </c>
      <c r="C3843" s="68">
        <f>SUM(C3845:C3856)</f>
        <v>59708</v>
      </c>
      <c r="K3843" s="47"/>
      <c r="L3843" s="47"/>
    </row>
    <row r="3844" spans="1:12">
      <c r="A3844" s="11"/>
      <c r="B3844" s="11"/>
      <c r="C3844" s="32"/>
    </row>
    <row r="3845" spans="1:12">
      <c r="A3845" s="11" t="s">
        <v>3085</v>
      </c>
      <c r="B3845" s="11"/>
      <c r="C3845" s="32">
        <v>550</v>
      </c>
    </row>
    <row r="3846" spans="1:12">
      <c r="A3846" s="11" t="s">
        <v>3086</v>
      </c>
      <c r="B3846" s="11"/>
      <c r="C3846" s="32">
        <v>200</v>
      </c>
    </row>
    <row r="3847" spans="1:12">
      <c r="A3847" s="11" t="s">
        <v>3087</v>
      </c>
      <c r="B3847" s="11"/>
      <c r="C3847" s="32">
        <v>54542</v>
      </c>
    </row>
    <row r="3848" spans="1:12">
      <c r="A3848" s="11" t="s">
        <v>116</v>
      </c>
      <c r="B3848" s="11"/>
      <c r="C3848" s="11">
        <v>220</v>
      </c>
    </row>
    <row r="3849" spans="1:12">
      <c r="A3849" s="11" t="s">
        <v>3088</v>
      </c>
      <c r="B3849" s="11"/>
      <c r="C3849" s="11">
        <v>100</v>
      </c>
    </row>
    <row r="3850" spans="1:12">
      <c r="A3850" s="11" t="s">
        <v>241</v>
      </c>
      <c r="B3850" s="11"/>
      <c r="C3850" s="11">
        <v>650</v>
      </c>
    </row>
    <row r="3851" spans="1:12">
      <c r="A3851" s="11" t="s">
        <v>3089</v>
      </c>
      <c r="B3851" s="11"/>
      <c r="C3851" s="11">
        <v>25</v>
      </c>
    </row>
    <row r="3852" spans="1:12">
      <c r="A3852" s="11" t="s">
        <v>3090</v>
      </c>
      <c r="B3852" s="11"/>
      <c r="C3852" s="11">
        <v>22</v>
      </c>
    </row>
    <row r="3853" spans="1:12">
      <c r="A3853" s="11" t="s">
        <v>3091</v>
      </c>
      <c r="B3853" s="11"/>
      <c r="C3853" s="11">
        <v>300</v>
      </c>
    </row>
    <row r="3854" spans="1:12">
      <c r="A3854" s="11" t="s">
        <v>3092</v>
      </c>
      <c r="B3854" s="11"/>
      <c r="C3854" s="11">
        <v>110</v>
      </c>
    </row>
    <row r="3855" spans="1:12">
      <c r="A3855" s="11" t="s">
        <v>3093</v>
      </c>
      <c r="B3855" s="11"/>
      <c r="C3855" s="11">
        <v>129</v>
      </c>
    </row>
    <row r="3856" spans="1:12">
      <c r="A3856" s="11" t="s">
        <v>3094</v>
      </c>
      <c r="B3856" s="11"/>
      <c r="C3856" s="32">
        <v>2860</v>
      </c>
    </row>
    <row r="3857" spans="1:13">
      <c r="A3857" s="11"/>
      <c r="B3857" s="11"/>
      <c r="C3857" s="32"/>
    </row>
    <row r="3858" spans="1:13" ht="22.5">
      <c r="A3858" s="1" t="s">
        <v>3095</v>
      </c>
      <c r="B3858" s="1" t="s">
        <v>3072</v>
      </c>
      <c r="C3858" s="68">
        <f>SUM(C3860)</f>
        <v>1016</v>
      </c>
      <c r="K3858" s="47"/>
      <c r="L3858" s="47"/>
    </row>
    <row r="3859" spans="1:13">
      <c r="A3859" s="11"/>
      <c r="B3859" s="11"/>
      <c r="C3859" s="32"/>
    </row>
    <row r="3860" spans="1:13">
      <c r="A3860" s="11" t="s">
        <v>3096</v>
      </c>
      <c r="B3860" s="11"/>
      <c r="C3860" s="32">
        <v>1016</v>
      </c>
    </row>
    <row r="3861" spans="1:13">
      <c r="A3861" s="11"/>
      <c r="B3861" s="11"/>
      <c r="C3861" s="11"/>
    </row>
    <row r="3862" spans="1:13">
      <c r="A3862" s="11" t="s">
        <v>3097</v>
      </c>
      <c r="B3862" s="11" t="s">
        <v>3072</v>
      </c>
      <c r="C3862" s="32">
        <f>SUM(C3864:C3872)</f>
        <v>1214</v>
      </c>
      <c r="K3862" s="47"/>
      <c r="L3862" s="47"/>
    </row>
    <row r="3863" spans="1:13">
      <c r="A3863" s="11"/>
      <c r="B3863" s="11"/>
      <c r="C3863" s="32"/>
    </row>
    <row r="3864" spans="1:13">
      <c r="A3864" s="11" t="s">
        <v>3098</v>
      </c>
      <c r="B3864" s="11"/>
      <c r="C3864" s="32">
        <v>300</v>
      </c>
    </row>
    <row r="3865" spans="1:13">
      <c r="A3865" s="11" t="s">
        <v>3099</v>
      </c>
      <c r="B3865" s="11"/>
      <c r="C3865" s="32">
        <v>221</v>
      </c>
    </row>
    <row r="3866" spans="1:13">
      <c r="A3866" s="11" t="s">
        <v>2920</v>
      </c>
      <c r="B3866" s="11"/>
      <c r="C3866" s="32">
        <v>60</v>
      </c>
    </row>
    <row r="3867" spans="1:13">
      <c r="A3867" s="11" t="s">
        <v>3100</v>
      </c>
      <c r="B3867" s="11"/>
      <c r="C3867" s="32">
        <v>51</v>
      </c>
    </row>
    <row r="3868" spans="1:13">
      <c r="A3868" s="11" t="s">
        <v>3101</v>
      </c>
      <c r="B3868" s="11"/>
      <c r="C3868" s="32">
        <v>207</v>
      </c>
    </row>
    <row r="3869" spans="1:13">
      <c r="A3869" s="11" t="s">
        <v>3102</v>
      </c>
      <c r="B3869" s="11"/>
      <c r="C3869" s="32">
        <v>55</v>
      </c>
    </row>
    <row r="3870" spans="1:13">
      <c r="A3870" s="11" t="s">
        <v>3103</v>
      </c>
      <c r="B3870" s="11"/>
      <c r="C3870" s="32">
        <v>37</v>
      </c>
    </row>
    <row r="3871" spans="1:13">
      <c r="A3871" s="11" t="s">
        <v>3104</v>
      </c>
      <c r="B3871" s="11"/>
      <c r="C3871" s="32">
        <v>13</v>
      </c>
    </row>
    <row r="3872" spans="1:13">
      <c r="A3872" s="11" t="s">
        <v>131</v>
      </c>
      <c r="B3872" s="11"/>
      <c r="C3872" s="32">
        <v>270</v>
      </c>
      <c r="M3872" s="47"/>
    </row>
    <row r="3873" spans="1:13">
      <c r="A3873" s="11"/>
      <c r="B3873" s="11"/>
      <c r="C3873" s="32"/>
      <c r="M3873" s="47"/>
    </row>
    <row r="3874" spans="1:13">
      <c r="A3874" s="91" t="s">
        <v>3181</v>
      </c>
      <c r="B3874" s="55"/>
      <c r="C3874" s="92"/>
    </row>
    <row r="3875" spans="1:13">
      <c r="A3875" s="90"/>
      <c r="B3875" s="74"/>
      <c r="C3875" s="52"/>
      <c r="M3875" s="47"/>
    </row>
    <row r="3876" spans="1:13" ht="22.5">
      <c r="A3876" s="90" t="s">
        <v>3105</v>
      </c>
      <c r="B3876" s="74" t="s">
        <v>3106</v>
      </c>
      <c r="C3876" s="52">
        <f>SUM(C3878:C3883)</f>
        <v>2332</v>
      </c>
      <c r="M3876" s="47"/>
    </row>
    <row r="3877" spans="1:13">
      <c r="A3877" s="25"/>
      <c r="B3877" s="15"/>
      <c r="C3877" s="16"/>
    </row>
    <row r="3878" spans="1:13">
      <c r="A3878" s="26" t="s">
        <v>3107</v>
      </c>
      <c r="B3878" s="11"/>
      <c r="C3878" s="39">
        <v>141</v>
      </c>
    </row>
    <row r="3879" spans="1:13">
      <c r="A3879" s="26" t="s">
        <v>3108</v>
      </c>
      <c r="B3879" s="11"/>
      <c r="C3879" s="39">
        <v>250</v>
      </c>
    </row>
    <row r="3880" spans="1:13">
      <c r="A3880" s="26" t="s">
        <v>3109</v>
      </c>
      <c r="B3880" s="11"/>
      <c r="C3880" s="39">
        <v>1072</v>
      </c>
    </row>
    <row r="3881" spans="1:13">
      <c r="A3881" s="26" t="s">
        <v>3110</v>
      </c>
      <c r="B3881" s="11"/>
      <c r="C3881" s="27">
        <v>672</v>
      </c>
    </row>
    <row r="3882" spans="1:13">
      <c r="A3882" s="24" t="s">
        <v>3111</v>
      </c>
      <c r="B3882" s="11"/>
      <c r="C3882" s="38">
        <v>133</v>
      </c>
    </row>
    <row r="3883" spans="1:13">
      <c r="A3883" s="28" t="s">
        <v>3112</v>
      </c>
      <c r="B3883" s="11"/>
      <c r="C3883" s="39">
        <v>64</v>
      </c>
    </row>
    <row r="3884" spans="1:13">
      <c r="A3884" s="11"/>
      <c r="B3884" s="11"/>
      <c r="C3884" s="11"/>
    </row>
    <row r="3885" spans="1:13" ht="22.5">
      <c r="A3885" s="90" t="s">
        <v>3113</v>
      </c>
      <c r="B3885" s="74" t="s">
        <v>3106</v>
      </c>
      <c r="C3885" s="52">
        <f>SUM(C3887:C3920)</f>
        <v>4031</v>
      </c>
      <c r="M3885" s="47"/>
    </row>
    <row r="3886" spans="1:13">
      <c r="A3886" s="25"/>
      <c r="B3886" s="15"/>
      <c r="C3886" s="16"/>
    </row>
    <row r="3887" spans="1:13">
      <c r="A3887" s="28" t="s">
        <v>3114</v>
      </c>
      <c r="B3887" s="11"/>
      <c r="C3887" s="39">
        <v>158</v>
      </c>
    </row>
    <row r="3888" spans="1:13">
      <c r="A3888" s="28" t="s">
        <v>3115</v>
      </c>
      <c r="B3888" s="11"/>
      <c r="C3888" s="39">
        <v>152</v>
      </c>
    </row>
    <row r="3889" spans="1:3">
      <c r="A3889" s="26" t="s">
        <v>3116</v>
      </c>
      <c r="B3889" s="11"/>
      <c r="C3889" s="27">
        <v>224</v>
      </c>
    </row>
    <row r="3890" spans="1:3">
      <c r="A3890" s="25" t="s">
        <v>3117</v>
      </c>
      <c r="B3890" s="11"/>
      <c r="C3890" s="39">
        <v>305</v>
      </c>
    </row>
    <row r="3891" spans="1:3">
      <c r="A3891" s="24" t="s">
        <v>3118</v>
      </c>
      <c r="B3891" s="11"/>
      <c r="C3891" s="39">
        <v>40</v>
      </c>
    </row>
    <row r="3892" spans="1:3">
      <c r="A3892" s="26" t="s">
        <v>3119</v>
      </c>
      <c r="B3892" s="11"/>
      <c r="C3892" s="27">
        <v>63</v>
      </c>
    </row>
    <row r="3893" spans="1:3">
      <c r="A3893" s="25" t="s">
        <v>3120</v>
      </c>
      <c r="B3893" s="11"/>
      <c r="C3893" s="39">
        <v>28</v>
      </c>
    </row>
    <row r="3894" spans="1:3">
      <c r="A3894" s="24" t="s">
        <v>3121</v>
      </c>
      <c r="B3894" s="11"/>
      <c r="C3894" s="38">
        <v>60</v>
      </c>
    </row>
    <row r="3895" spans="1:3">
      <c r="A3895" s="28" t="s">
        <v>3122</v>
      </c>
      <c r="B3895" s="11"/>
      <c r="C3895" s="39">
        <v>18</v>
      </c>
    </row>
    <row r="3896" spans="1:3">
      <c r="A3896" s="28" t="s">
        <v>3123</v>
      </c>
      <c r="B3896" s="11"/>
      <c r="C3896" s="39">
        <v>234</v>
      </c>
    </row>
    <row r="3897" spans="1:3">
      <c r="A3897" s="24" t="s">
        <v>3124</v>
      </c>
      <c r="B3897" s="11"/>
      <c r="C3897" s="40">
        <v>40</v>
      </c>
    </row>
    <row r="3898" spans="1:3">
      <c r="A3898" s="25" t="s">
        <v>3125</v>
      </c>
      <c r="B3898" s="11"/>
      <c r="C3898" s="41">
        <v>73</v>
      </c>
    </row>
    <row r="3899" spans="1:3">
      <c r="A3899" s="24" t="s">
        <v>3126</v>
      </c>
      <c r="B3899" s="11"/>
      <c r="C3899" s="40">
        <v>271</v>
      </c>
    </row>
    <row r="3900" spans="1:3">
      <c r="A3900" s="26" t="s">
        <v>3127</v>
      </c>
      <c r="B3900" s="11"/>
      <c r="C3900" s="27">
        <v>64</v>
      </c>
    </row>
    <row r="3901" spans="1:3">
      <c r="A3901" s="28" t="s">
        <v>3128</v>
      </c>
      <c r="B3901" s="11"/>
      <c r="C3901" s="39">
        <v>66</v>
      </c>
    </row>
    <row r="3902" spans="1:3">
      <c r="A3902" s="26" t="s">
        <v>3129</v>
      </c>
      <c r="B3902" s="11"/>
      <c r="C3902" s="27">
        <v>266</v>
      </c>
    </row>
    <row r="3903" spans="1:3">
      <c r="A3903" s="26" t="s">
        <v>3130</v>
      </c>
      <c r="B3903" s="11"/>
      <c r="C3903" s="27">
        <v>52</v>
      </c>
    </row>
    <row r="3904" spans="1:3">
      <c r="A3904" s="26" t="s">
        <v>3131</v>
      </c>
      <c r="B3904" s="11"/>
      <c r="C3904" s="39">
        <v>873</v>
      </c>
    </row>
    <row r="3905" spans="1:3">
      <c r="A3905" s="26" t="s">
        <v>3132</v>
      </c>
      <c r="B3905" s="11"/>
      <c r="C3905" s="38">
        <v>50</v>
      </c>
    </row>
    <row r="3906" spans="1:3">
      <c r="A3906" s="28" t="s">
        <v>3133</v>
      </c>
      <c r="B3906" s="11"/>
      <c r="C3906" s="39">
        <v>74</v>
      </c>
    </row>
    <row r="3907" spans="1:3">
      <c r="A3907" s="25" t="s">
        <v>3134</v>
      </c>
      <c r="B3907" s="11"/>
      <c r="C3907" s="39">
        <v>26</v>
      </c>
    </row>
    <row r="3908" spans="1:3">
      <c r="A3908" s="28" t="s">
        <v>3135</v>
      </c>
      <c r="B3908" s="11"/>
      <c r="C3908" s="39">
        <v>114</v>
      </c>
    </row>
    <row r="3909" spans="1:3">
      <c r="A3909" s="26" t="s">
        <v>3136</v>
      </c>
      <c r="B3909" s="11"/>
      <c r="C3909" s="39">
        <v>31</v>
      </c>
    </row>
    <row r="3910" spans="1:3">
      <c r="A3910" s="26" t="s">
        <v>3137</v>
      </c>
      <c r="B3910" s="11"/>
      <c r="C3910" s="27">
        <v>29</v>
      </c>
    </row>
    <row r="3911" spans="1:3">
      <c r="A3911" s="25" t="s">
        <v>3138</v>
      </c>
      <c r="B3911" s="11"/>
      <c r="C3911" s="39">
        <v>76</v>
      </c>
    </row>
    <row r="3912" spans="1:3">
      <c r="A3912" s="25" t="s">
        <v>3112</v>
      </c>
      <c r="B3912" s="11"/>
      <c r="C3912" s="39">
        <v>44</v>
      </c>
    </row>
    <row r="3913" spans="1:3">
      <c r="A3913" s="25" t="s">
        <v>3139</v>
      </c>
      <c r="B3913" s="11"/>
      <c r="C3913" s="39">
        <v>236</v>
      </c>
    </row>
    <row r="3914" spans="1:3">
      <c r="A3914" s="26" t="s">
        <v>3110</v>
      </c>
      <c r="B3914" s="11"/>
      <c r="C3914" s="27">
        <v>193</v>
      </c>
    </row>
    <row r="3915" spans="1:3">
      <c r="A3915" s="26" t="s">
        <v>3140</v>
      </c>
      <c r="B3915" s="11"/>
      <c r="C3915" s="39">
        <v>47</v>
      </c>
    </row>
    <row r="3916" spans="1:3">
      <c r="A3916" s="24" t="s">
        <v>132</v>
      </c>
      <c r="B3916" s="11"/>
      <c r="C3916" s="39">
        <v>39</v>
      </c>
    </row>
    <row r="3917" spans="1:3">
      <c r="A3917" s="25" t="s">
        <v>3141</v>
      </c>
      <c r="B3917" s="11"/>
      <c r="C3917" s="41">
        <v>10</v>
      </c>
    </row>
    <row r="3918" spans="1:3">
      <c r="A3918" s="25" t="s">
        <v>3142</v>
      </c>
      <c r="B3918" s="11"/>
      <c r="C3918" s="39">
        <v>52</v>
      </c>
    </row>
    <row r="3919" spans="1:3">
      <c r="A3919" s="24" t="s">
        <v>3143</v>
      </c>
      <c r="B3919" s="11"/>
      <c r="C3919" s="27">
        <v>11</v>
      </c>
    </row>
    <row r="3920" spans="1:3">
      <c r="A3920" s="25" t="s">
        <v>3144</v>
      </c>
      <c r="B3920" s="11"/>
      <c r="C3920" s="39">
        <v>12</v>
      </c>
    </row>
    <row r="3921" spans="1:13">
      <c r="A3921" s="11"/>
      <c r="B3921" s="11"/>
      <c r="C3921" s="11"/>
    </row>
    <row r="3922" spans="1:13" ht="22.5">
      <c r="A3922" s="90" t="s">
        <v>3145</v>
      </c>
      <c r="B3922" s="74" t="s">
        <v>3106</v>
      </c>
      <c r="C3922" s="75">
        <f>SUM(C3924:C3993)</f>
        <v>632</v>
      </c>
      <c r="M3922" s="47"/>
    </row>
    <row r="3923" spans="1:13">
      <c r="A3923" s="25"/>
      <c r="B3923" s="11"/>
      <c r="C3923" s="34"/>
    </row>
    <row r="3924" spans="1:13">
      <c r="A3924" s="12" t="s">
        <v>3146</v>
      </c>
      <c r="B3924" s="11"/>
      <c r="C3924" s="11">
        <v>8</v>
      </c>
    </row>
    <row r="3925" spans="1:13">
      <c r="A3925" s="12" t="s">
        <v>2325</v>
      </c>
      <c r="B3925" s="11"/>
      <c r="C3925" s="11">
        <v>10</v>
      </c>
    </row>
    <row r="3926" spans="1:13">
      <c r="A3926" s="12" t="s">
        <v>302</v>
      </c>
      <c r="B3926" s="11"/>
      <c r="C3926" s="11">
        <v>10</v>
      </c>
    </row>
    <row r="3927" spans="1:13">
      <c r="A3927" s="12" t="s">
        <v>2351</v>
      </c>
      <c r="B3927" s="11"/>
      <c r="C3927" s="11">
        <v>10</v>
      </c>
    </row>
    <row r="3928" spans="1:13">
      <c r="A3928" s="12" t="s">
        <v>2577</v>
      </c>
      <c r="B3928" s="11"/>
      <c r="C3928" s="11">
        <v>10</v>
      </c>
    </row>
    <row r="3929" spans="1:13">
      <c r="A3929" s="12" t="s">
        <v>1270</v>
      </c>
      <c r="B3929" s="11"/>
      <c r="C3929" s="11">
        <v>10</v>
      </c>
    </row>
    <row r="3930" spans="1:13">
      <c r="A3930" s="12" t="s">
        <v>1392</v>
      </c>
      <c r="B3930" s="11"/>
      <c r="C3930" s="11">
        <v>10</v>
      </c>
    </row>
    <row r="3931" spans="1:13">
      <c r="A3931" s="12" t="s">
        <v>3147</v>
      </c>
      <c r="B3931" s="11"/>
      <c r="C3931" s="11">
        <v>10</v>
      </c>
    </row>
    <row r="3932" spans="1:13">
      <c r="A3932" s="12" t="s">
        <v>1399</v>
      </c>
      <c r="B3932" s="11"/>
      <c r="C3932" s="11">
        <v>10</v>
      </c>
    </row>
    <row r="3933" spans="1:13">
      <c r="A3933" s="12" t="s">
        <v>3148</v>
      </c>
      <c r="B3933" s="11"/>
      <c r="C3933" s="11">
        <v>10</v>
      </c>
    </row>
    <row r="3934" spans="1:13">
      <c r="A3934" s="12" t="s">
        <v>356</v>
      </c>
      <c r="B3934" s="11"/>
      <c r="C3934" s="11">
        <v>10</v>
      </c>
    </row>
    <row r="3935" spans="1:13">
      <c r="A3935" s="12" t="s">
        <v>2257</v>
      </c>
      <c r="B3935" s="11"/>
      <c r="C3935" s="11">
        <v>10</v>
      </c>
    </row>
    <row r="3936" spans="1:13">
      <c r="A3936" s="12" t="s">
        <v>1690</v>
      </c>
      <c r="B3936" s="11"/>
      <c r="C3936" s="11">
        <v>10</v>
      </c>
    </row>
    <row r="3937" spans="1:3">
      <c r="A3937" s="12" t="s">
        <v>2569</v>
      </c>
      <c r="B3937" s="11"/>
      <c r="C3937" s="11">
        <v>10</v>
      </c>
    </row>
    <row r="3938" spans="1:3">
      <c r="A3938" s="12" t="s">
        <v>3149</v>
      </c>
      <c r="B3938" s="11"/>
      <c r="C3938" s="11">
        <v>8</v>
      </c>
    </row>
    <row r="3939" spans="1:3">
      <c r="A3939" s="12" t="s">
        <v>3150</v>
      </c>
      <c r="B3939" s="11"/>
      <c r="C3939" s="11">
        <v>8</v>
      </c>
    </row>
    <row r="3940" spans="1:3">
      <c r="A3940" s="12" t="s">
        <v>3151</v>
      </c>
      <c r="B3940" s="11"/>
      <c r="C3940" s="11">
        <v>8</v>
      </c>
    </row>
    <row r="3941" spans="1:3">
      <c r="A3941" s="12" t="s">
        <v>2568</v>
      </c>
      <c r="B3941" s="11"/>
      <c r="C3941" s="11">
        <v>10</v>
      </c>
    </row>
    <row r="3942" spans="1:3">
      <c r="A3942" s="12" t="s">
        <v>921</v>
      </c>
      <c r="B3942" s="11"/>
      <c r="C3942" s="11">
        <v>8</v>
      </c>
    </row>
    <row r="3943" spans="1:3">
      <c r="A3943" s="12" t="s">
        <v>3152</v>
      </c>
      <c r="B3943" s="11"/>
      <c r="C3943" s="11">
        <v>8</v>
      </c>
    </row>
    <row r="3944" spans="1:3">
      <c r="A3944" s="12" t="s">
        <v>428</v>
      </c>
      <c r="B3944" s="11"/>
      <c r="C3944" s="11">
        <v>10</v>
      </c>
    </row>
    <row r="3945" spans="1:3">
      <c r="A3945" s="12" t="s">
        <v>280</v>
      </c>
      <c r="B3945" s="11"/>
      <c r="C3945" s="11">
        <v>10</v>
      </c>
    </row>
    <row r="3946" spans="1:3">
      <c r="A3946" s="12" t="s">
        <v>3153</v>
      </c>
      <c r="B3946" s="11"/>
      <c r="C3946" s="11">
        <v>8</v>
      </c>
    </row>
    <row r="3947" spans="1:3">
      <c r="A3947" s="12" t="s">
        <v>3154</v>
      </c>
      <c r="B3947" s="11"/>
      <c r="C3947" s="11">
        <v>8</v>
      </c>
    </row>
    <row r="3948" spans="1:3">
      <c r="A3948" s="12" t="s">
        <v>3155</v>
      </c>
      <c r="B3948" s="11"/>
      <c r="C3948" s="11">
        <v>8</v>
      </c>
    </row>
    <row r="3949" spans="1:3">
      <c r="A3949" s="12" t="s">
        <v>3156</v>
      </c>
      <c r="B3949" s="11"/>
      <c r="C3949" s="11">
        <v>8</v>
      </c>
    </row>
    <row r="3950" spans="1:3">
      <c r="A3950" s="12" t="s">
        <v>3157</v>
      </c>
      <c r="B3950" s="11"/>
      <c r="C3950" s="11">
        <v>8</v>
      </c>
    </row>
    <row r="3951" spans="1:3">
      <c r="A3951" s="12" t="s">
        <v>3158</v>
      </c>
      <c r="B3951" s="11"/>
      <c r="C3951" s="11">
        <v>8</v>
      </c>
    </row>
    <row r="3952" spans="1:3">
      <c r="A3952" s="12" t="s">
        <v>2080</v>
      </c>
      <c r="B3952" s="11"/>
      <c r="C3952" s="11">
        <v>10</v>
      </c>
    </row>
    <row r="3953" spans="1:3">
      <c r="A3953" s="12" t="s">
        <v>2030</v>
      </c>
      <c r="B3953" s="11"/>
      <c r="C3953" s="11">
        <v>8</v>
      </c>
    </row>
    <row r="3954" spans="1:3">
      <c r="A3954" s="12" t="s">
        <v>1121</v>
      </c>
      <c r="B3954" s="11"/>
      <c r="C3954" s="11">
        <v>8</v>
      </c>
    </row>
    <row r="3955" spans="1:3">
      <c r="A3955" s="12" t="s">
        <v>1052</v>
      </c>
      <c r="B3955" s="11"/>
      <c r="C3955" s="11">
        <v>8</v>
      </c>
    </row>
    <row r="3956" spans="1:3">
      <c r="A3956" s="12" t="s">
        <v>2305</v>
      </c>
      <c r="B3956" s="11"/>
      <c r="C3956" s="11">
        <v>8</v>
      </c>
    </row>
    <row r="3957" spans="1:3">
      <c r="A3957" s="12" t="s">
        <v>962</v>
      </c>
      <c r="B3957" s="11"/>
      <c r="C3957" s="11">
        <v>10</v>
      </c>
    </row>
    <row r="3958" spans="1:3">
      <c r="A3958" s="12" t="s">
        <v>30</v>
      </c>
      <c r="B3958" s="11"/>
      <c r="C3958" s="11">
        <v>10</v>
      </c>
    </row>
    <row r="3959" spans="1:3">
      <c r="A3959" s="12" t="s">
        <v>1352</v>
      </c>
      <c r="B3959" s="11"/>
      <c r="C3959" s="11">
        <v>8</v>
      </c>
    </row>
    <row r="3960" spans="1:3">
      <c r="A3960" s="12" t="s">
        <v>1120</v>
      </c>
      <c r="B3960" s="11"/>
      <c r="C3960" s="11">
        <v>8</v>
      </c>
    </row>
    <row r="3961" spans="1:3">
      <c r="A3961" s="12" t="s">
        <v>2442</v>
      </c>
      <c r="B3961" s="11"/>
      <c r="C3961" s="11">
        <v>8</v>
      </c>
    </row>
    <row r="3962" spans="1:3">
      <c r="A3962" s="12" t="s">
        <v>1763</v>
      </c>
      <c r="B3962" s="11"/>
      <c r="C3962" s="11">
        <v>8</v>
      </c>
    </row>
    <row r="3963" spans="1:3">
      <c r="A3963" s="12" t="s">
        <v>2090</v>
      </c>
      <c r="B3963" s="11"/>
      <c r="C3963" s="11">
        <v>10</v>
      </c>
    </row>
    <row r="3964" spans="1:3">
      <c r="A3964" s="12" t="s">
        <v>3159</v>
      </c>
      <c r="B3964" s="11"/>
      <c r="C3964" s="11">
        <v>8</v>
      </c>
    </row>
    <row r="3965" spans="1:3">
      <c r="A3965" s="12" t="s">
        <v>371</v>
      </c>
      <c r="B3965" s="11"/>
      <c r="C3965" s="11">
        <v>10</v>
      </c>
    </row>
    <row r="3966" spans="1:3">
      <c r="A3966" s="12" t="s">
        <v>307</v>
      </c>
      <c r="B3966" s="11"/>
      <c r="C3966" s="11">
        <v>10</v>
      </c>
    </row>
    <row r="3967" spans="1:3">
      <c r="A3967" s="12" t="s">
        <v>3160</v>
      </c>
      <c r="B3967" s="11"/>
      <c r="C3967" s="11">
        <v>8</v>
      </c>
    </row>
    <row r="3968" spans="1:3">
      <c r="A3968" s="12" t="s">
        <v>3161</v>
      </c>
      <c r="B3968" s="11"/>
      <c r="C3968" s="11">
        <v>8</v>
      </c>
    </row>
    <row r="3969" spans="1:3">
      <c r="A3969" s="12" t="s">
        <v>1359</v>
      </c>
      <c r="B3969" s="11"/>
      <c r="C3969" s="11">
        <v>10</v>
      </c>
    </row>
    <row r="3970" spans="1:3">
      <c r="A3970" s="12" t="s">
        <v>2258</v>
      </c>
      <c r="B3970" s="11"/>
      <c r="C3970" s="11">
        <v>10</v>
      </c>
    </row>
    <row r="3971" spans="1:3">
      <c r="A3971" s="12" t="s">
        <v>1961</v>
      </c>
      <c r="B3971" s="11"/>
      <c r="C3971" s="11">
        <v>8</v>
      </c>
    </row>
    <row r="3972" spans="1:3">
      <c r="A3972" s="12" t="s">
        <v>2360</v>
      </c>
      <c r="B3972" s="11"/>
      <c r="C3972" s="11">
        <v>10</v>
      </c>
    </row>
    <row r="3973" spans="1:3">
      <c r="A3973" s="12" t="s">
        <v>3162</v>
      </c>
      <c r="B3973" s="11"/>
      <c r="C3973" s="11">
        <v>8</v>
      </c>
    </row>
    <row r="3974" spans="1:3">
      <c r="A3974" s="12" t="s">
        <v>2350</v>
      </c>
      <c r="B3974" s="11"/>
      <c r="C3974" s="11">
        <v>10</v>
      </c>
    </row>
    <row r="3975" spans="1:3">
      <c r="A3975" s="12" t="s">
        <v>1786</v>
      </c>
      <c r="B3975" s="11"/>
      <c r="C3975" s="11">
        <v>8</v>
      </c>
    </row>
    <row r="3976" spans="1:3">
      <c r="A3976" s="12" t="s">
        <v>3163</v>
      </c>
      <c r="B3976" s="11"/>
      <c r="C3976" s="11">
        <v>8</v>
      </c>
    </row>
    <row r="3977" spans="1:3">
      <c r="A3977" s="12" t="s">
        <v>3164</v>
      </c>
      <c r="B3977" s="11"/>
      <c r="C3977" s="11">
        <v>8</v>
      </c>
    </row>
    <row r="3978" spans="1:3">
      <c r="A3978" s="12" t="s">
        <v>2367</v>
      </c>
      <c r="B3978" s="11"/>
      <c r="C3978" s="11">
        <v>10</v>
      </c>
    </row>
    <row r="3979" spans="1:3">
      <c r="A3979" s="12" t="s">
        <v>1412</v>
      </c>
      <c r="B3979" s="11"/>
      <c r="C3979" s="11">
        <v>10</v>
      </c>
    </row>
    <row r="3980" spans="1:3">
      <c r="A3980" s="12" t="s">
        <v>335</v>
      </c>
      <c r="B3980" s="11"/>
      <c r="C3980" s="11">
        <v>10</v>
      </c>
    </row>
    <row r="3981" spans="1:3">
      <c r="A3981" s="12" t="s">
        <v>2354</v>
      </c>
      <c r="B3981" s="11"/>
      <c r="C3981" s="11">
        <v>10</v>
      </c>
    </row>
    <row r="3982" spans="1:3">
      <c r="A3982" s="12" t="s">
        <v>3165</v>
      </c>
      <c r="B3982" s="11"/>
      <c r="C3982" s="11">
        <v>8</v>
      </c>
    </row>
    <row r="3983" spans="1:3">
      <c r="A3983" s="12" t="s">
        <v>1227</v>
      </c>
      <c r="B3983" s="11"/>
      <c r="C3983" s="11">
        <v>8</v>
      </c>
    </row>
    <row r="3984" spans="1:3">
      <c r="A3984" s="12" t="s">
        <v>2546</v>
      </c>
      <c r="B3984" s="11"/>
      <c r="C3984" s="11">
        <v>10</v>
      </c>
    </row>
    <row r="3985" spans="1:13">
      <c r="A3985" s="12" t="s">
        <v>1654</v>
      </c>
      <c r="B3985" s="11"/>
      <c r="C3985" s="11">
        <v>10</v>
      </c>
    </row>
    <row r="3986" spans="1:13">
      <c r="A3986" s="12" t="s">
        <v>1660</v>
      </c>
      <c r="B3986" s="11"/>
      <c r="C3986" s="11">
        <v>8</v>
      </c>
    </row>
    <row r="3987" spans="1:13">
      <c r="A3987" s="12" t="s">
        <v>1327</v>
      </c>
      <c r="B3987" s="11"/>
      <c r="C3987" s="11">
        <v>8</v>
      </c>
    </row>
    <row r="3988" spans="1:13">
      <c r="A3988" s="12" t="s">
        <v>1240</v>
      </c>
      <c r="B3988" s="11"/>
      <c r="C3988" s="11">
        <v>10</v>
      </c>
    </row>
    <row r="3989" spans="1:13">
      <c r="A3989" s="12" t="s">
        <v>3166</v>
      </c>
      <c r="B3989" s="11"/>
      <c r="C3989" s="11">
        <v>8</v>
      </c>
    </row>
    <row r="3990" spans="1:13">
      <c r="A3990" s="12" t="s">
        <v>1471</v>
      </c>
      <c r="B3990" s="11"/>
      <c r="C3990" s="11">
        <v>10</v>
      </c>
    </row>
    <row r="3991" spans="1:13">
      <c r="A3991" s="12" t="s">
        <v>2589</v>
      </c>
      <c r="B3991" s="11"/>
      <c r="C3991" s="11">
        <v>10</v>
      </c>
    </row>
    <row r="3992" spans="1:13">
      <c r="A3992" s="12" t="s">
        <v>3167</v>
      </c>
      <c r="B3992" s="11"/>
      <c r="C3992" s="11">
        <v>8</v>
      </c>
    </row>
    <row r="3993" spans="1:13">
      <c r="A3993" s="12" t="s">
        <v>2522</v>
      </c>
      <c r="B3993" s="11"/>
      <c r="C3993" s="11">
        <v>10</v>
      </c>
    </row>
    <row r="3995" spans="1:13">
      <c r="D3995" s="49"/>
      <c r="E3995" s="49"/>
      <c r="F3995" s="49"/>
      <c r="G3995" s="49"/>
      <c r="H3995" s="49"/>
      <c r="I3995" s="49"/>
      <c r="J3995" s="49"/>
      <c r="K3995" s="49"/>
      <c r="L3995" s="49"/>
      <c r="M3995" s="49"/>
    </row>
    <row r="3997" spans="1:13">
      <c r="A3997" s="51" t="s">
        <v>3182</v>
      </c>
      <c r="B3997" s="51"/>
      <c r="C3997" s="52">
        <v>619605</v>
      </c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4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ap:HeadingPairs>
  <ap:TitlesOfParts>
    <vt:vector baseType="lpstr" size="2">
      <vt:lpstr>overzicht subsidies OCW</vt:lpstr>
      <vt:lpstr>'overzicht subsidies OCW'!Afdruktitels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2014-05-15T13:20:13.0000000Z</lastPrinted>
  <dcterms:created xsi:type="dcterms:W3CDTF">2014-05-02T09:38:20.0000000Z</dcterms:created>
  <dcterms:modified xsi:type="dcterms:W3CDTF">2014-05-21T13:22:44.0000000Z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0x01010007847A37A9A4FA41AAC57AF3587C7A22</vt:lpwstr>
  </property>
</Properties>
</file>